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구매\2024계약\0.홈페이지공고\구미과학관 건물 및 플라네타리움 부분보수(방수) 공사 공개견적 공고\"/>
    </mc:Choice>
  </mc:AlternateContent>
  <xr:revisionPtr revIDLastSave="0" documentId="8_{CFC6BAD8-ADA6-4EF1-B3ED-33E5BFE543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공종별내역서" sheetId="3" r:id="rId1"/>
    <sheet name="일위대가목록" sheetId="4" state="hidden" r:id="rId2"/>
    <sheet name="일위대가" sheetId="5" state="hidden" r:id="rId3"/>
    <sheet name="중기단가목록" sheetId="6" state="hidden" r:id="rId4"/>
    <sheet name="중기단가산출서" sheetId="7" state="hidden" r:id="rId5"/>
    <sheet name="단가대비표" sheetId="8" state="hidden" r:id="rId6"/>
    <sheet name=" 공사설정 " sheetId="9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</externalReferences>
  <definedNames>
    <definedName name="__EE1" hidden="1">{#N/A,#N/A,FALSE,"단가표지"}</definedName>
    <definedName name="_10_0\LA">[1]내역서!#REF!</definedName>
    <definedName name="_13_0_F" hidden="1">#REF!</definedName>
    <definedName name="_14_0_S" hidden="1">#REF!</definedName>
    <definedName name="_15_0\MID">[1]내역서!#REF!</definedName>
    <definedName name="_19_0_0_F" hidden="1">#REF!</definedName>
    <definedName name="_20_0_0_S" hidden="1">#REF!</definedName>
    <definedName name="_20_0\SM">[1]내역서!#REF!</definedName>
    <definedName name="_25_0ME">[1]내역서!#REF!</definedName>
    <definedName name="_30_0ME">[1]내역서!#REF!</definedName>
    <definedName name="_34EE1_" hidden="1">{#N/A,#N/A,FALSE,"단가표지"}</definedName>
    <definedName name="_35_3_0Crite">#REF!</definedName>
    <definedName name="_40_3_0Criteria">#REF!</definedName>
    <definedName name="_45G_0Extr">#REF!</definedName>
    <definedName name="_5_0">[2]예가표!#REF!</definedName>
    <definedName name="_50G_0Extract">#REF!</definedName>
    <definedName name="_5F" hidden="1">#REF!</definedName>
    <definedName name="_6F" hidden="1">#REF!</definedName>
    <definedName name="_7S" hidden="1">#REF!</definedName>
    <definedName name="_8S" hidden="1">#REF!</definedName>
    <definedName name="_Dist_Bin" hidden="1">#REF!</definedName>
    <definedName name="_Dist_Values" hidden="1">#REF!</definedName>
    <definedName name="_EE1" hidden="1">{#N/A,#N/A,FALSE,"단가표지"}</definedName>
    <definedName name="_Fill" hidden="1">#REF!</definedName>
    <definedName name="_xlnm._FilterDatabase" hidden="1">#REF!</definedName>
    <definedName name="_Key1" hidden="1">[3]주식!#REF!</definedName>
    <definedName name="_key10" hidden="1">[4]주식!#REF!</definedName>
    <definedName name="_Key2" hidden="1">[3]주식!#REF!</definedName>
    <definedName name="_MatInverse_In" hidden="1">'[5]영동(D)'!#REF!</definedName>
    <definedName name="_MatMult_A" hidden="1">'[5]영동(D)'!#REF!</definedName>
    <definedName name="_MatMult_AxB" hidden="1">'[5]영동(D)'!#REF!</definedName>
    <definedName name="_MatMult_B" hidden="1">'[5]영동(D)'!#REF!</definedName>
    <definedName name="_Order1" hidden="1">0</definedName>
    <definedName name="_Order2" hidden="1">255</definedName>
    <definedName name="_Parse_Out" hidden="1">[6]갑지!#REF!</definedName>
    <definedName name="_Regression_Int" hidden="1">1</definedName>
    <definedName name="_Sort" hidden="1">[3]주식!#REF!</definedName>
    <definedName name="_Table1_In1" hidden="1">#REF!</definedName>
    <definedName name="_Table1_Out" hidden="1">#REF!</definedName>
    <definedName name="aaaa" hidden="1">#REF!</definedName>
    <definedName name="ADSF" hidden="1">#REF!</definedName>
    <definedName name="afasd" hidden="1">{#N/A,#N/A,FALSE,"단가표지"}</definedName>
    <definedName name="afd" hidden="1">{#N/A,#N/A,FALSE,"운반시간"}</definedName>
    <definedName name="anscount" hidden="1">1</definedName>
    <definedName name="asd" hidden="1">{#N/A,#N/A,FALSE,"배수2"}</definedName>
    <definedName name="asfas" hidden="1">{#N/A,#N/A,FALSE,"표지목차"}</definedName>
    <definedName name="bvx" hidden="1">{#N/A,#N/A,FALSE,"토공2"}</definedName>
    <definedName name="cvc" hidden="1">#REF!</definedName>
    <definedName name="DD" hidden="1">#REF!</definedName>
    <definedName name="dk" hidden="1">[7]Total!#REF!</definedName>
    <definedName name="DKDJKJ" hidden="1">{#N/A,#N/A,FALSE,"기안지";#N/A,#N/A,FALSE,"통신지"}</definedName>
    <definedName name="ee" hidden="1">{#N/A,#N/A,FALSE,"단가표지"}</definedName>
    <definedName name="eee.송운" hidden="1">{#N/A,#N/A,FALSE,"운반시간"}</definedName>
    <definedName name="erer" hidden="1">[8]Total!#REF!</definedName>
    <definedName name="gg" hidden="1">[9]Total!#REF!</definedName>
    <definedName name="gh" hidden="1">{#N/A,#N/A,FALSE,"조골재"}</definedName>
    <definedName name="gshsdgf" hidden="1">{#N/A,#N/A,FALSE,"부대2"}</definedName>
    <definedName name="hhh" hidden="1">#REF!</definedName>
    <definedName name="HTML_CodePage" hidden="1">949</definedName>
    <definedName name="HTML_Control" hidden="1">{"'Sheet1'!$A$4:$M$21","'Sheet1'!$J$17:$K$19"}</definedName>
    <definedName name="HTML_Description" hidden="1">""</definedName>
    <definedName name="HTML_Email" hidden="1">""</definedName>
    <definedName name="HTML_Header" hidden="1">"Sheet1"</definedName>
    <definedName name="HTML_LastUpdate" hidden="1">"2000-11-21"</definedName>
    <definedName name="HTML_LineAfter" hidden="1">FALSE</definedName>
    <definedName name="HTML_LineBefore" hidden="1">FALSE</definedName>
    <definedName name="HTML_Name" hidden="1">"최경원"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"성산시영골조"</definedName>
    <definedName name="I.SPACE일위대가" hidden="1">{#N/A,#N/A,FALSE,"Sheet1"}</definedName>
    <definedName name="key" hidden="1">[10]COVER!#REF!</definedName>
    <definedName name="kj" hidden="1">#REF!</definedName>
    <definedName name="ljkㅏㅎ" hidden="1">{#N/A,#N/A,FALSE,"2~8번"}</definedName>
    <definedName name="LKLJK" hidden="1">{#N/A,#N/A,FALSE,"기안지";#N/A,#N/A,FALSE,"통신지"}</definedName>
    <definedName name="oiy" hidden="1">{#N/A,#N/A,FALSE,"포장2"}</definedName>
    <definedName name="ONP" hidden="1">#REF!</definedName>
    <definedName name="ORDER1" hidden="1">255</definedName>
    <definedName name="ORDER2" hidden="1">255</definedName>
    <definedName name="_xlnm.Print_Area" localSheetId="0">공종별내역서!$A$1:$U$20</definedName>
    <definedName name="_xlnm.Print_Area" localSheetId="5">단가대비표!$A$1:$X$8</definedName>
    <definedName name="_xlnm.Print_Area" localSheetId="2">일위대가!$A$1:$M$6</definedName>
    <definedName name="_xlnm.Print_Area" localSheetId="1">일위대가목록!$A$1:$J$4</definedName>
    <definedName name="_xlnm.Print_Area" localSheetId="3">중기단가목록!$A$1:$J$4</definedName>
    <definedName name="_xlnm.Print_Area" localSheetId="4">중기단가산출서!$A$1:$F$6</definedName>
    <definedName name="_xlnm.Print_Titles" localSheetId="0">공종별내역서!$1:$3</definedName>
    <definedName name="_xlnm.Print_Titles" localSheetId="5">단가대비표!$1:$4</definedName>
    <definedName name="_xlnm.Print_Titles" localSheetId="2">일위대가!$1:$3</definedName>
    <definedName name="_xlnm.Print_Titles" localSheetId="1">일위대가목록!$1:$3</definedName>
    <definedName name="_xlnm.Print_Titles" localSheetId="3">중기단가목록!$1:$3</definedName>
    <definedName name="_xlnm.Print_Titles" localSheetId="4">중기단가산출서!$1:$3</definedName>
    <definedName name="qq" hidden="1">{#N/A,#N/A,FALSE,"단가표지"}</definedName>
    <definedName name="qw" hidden="1">{#N/A,#N/A,FALSE,"단가표지"}</definedName>
    <definedName name="RR">#REF!</definedName>
    <definedName name="sj" hidden="1">#REF!</definedName>
    <definedName name="ss" hidden="1">{#N/A,#N/A,FALSE,"운반시간"}</definedName>
    <definedName name="SSD" hidden="1">{"'Sheet1'!$A$4:$M$21","'Sheet1'!$J$17:$K$19"}</definedName>
    <definedName name="sss" hidden="1">{#N/A,#N/A,FALSE,"전력간선"}</definedName>
    <definedName name="to" hidden="1">#REF!</definedName>
    <definedName name="ttt" hidden="1">{#N/A,#N/A,FALSE,"혼합골재"}</definedName>
    <definedName name="uuu" hidden="1">{#N/A,#N/A,FALSE,"부대2"}</definedName>
    <definedName name="uuuu" hidden="1">{#N/A,#N/A,FALSE,"단가표지"}</definedName>
    <definedName name="uyteyj" hidden="1">#REF!</definedName>
    <definedName name="vcc" hidden="1">{#N/A,#N/A,FALSE,"구조1"}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건설기계사업소._.상반기보고.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xcvc" hidden="1">#REF!</definedName>
    <definedName name="yyyyy" hidden="1">{#N/A,#N/A,FALSE,"이정표"}</definedName>
    <definedName name="ㄱㄱㄱ" hidden="1">{#N/A,#N/A,FALSE,"표지목차"}</definedName>
    <definedName name="ㄱㄷㅈ" hidden="1">[9]Total!#REF!</definedName>
    <definedName name="ㄱㄷㅈㄱㄷㅈㄱㅈㄷ" hidden="1">{#N/A,#N/A,FALSE,"혼합골재"}</definedName>
    <definedName name="ㄱㅎㄳ" hidden="1">[11]Total!#REF!</definedName>
    <definedName name="ㄱㅎㄷㄱㅎㄱㄷ" hidden="1">[12]Total!#REF!</definedName>
    <definedName name="개요1" hidden="1">[13]Total!#REF!</definedName>
    <definedName name="건축" hidden="1">{#N/A,#N/A,FALSE,"구조2"}</definedName>
    <definedName name="건축토공" hidden="1">{#N/A,#N/A,FALSE,"기안지";#N/A,#N/A,FALSE,"통신지"}</definedName>
    <definedName name="견적" hidden="1">{#N/A,#N/A,FALSE,"이정표"}</definedName>
    <definedName name="견적대비표" hidden="1">#REF!</definedName>
    <definedName name="견적서" hidden="1">{#N/A,#N/A,FALSE,"구조2"}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전2" hidden="1">#REF!</definedName>
    <definedName name="고" hidden="1">{#N/A,#N/A,FALSE,"조골재"}</definedName>
    <definedName name="공기1" hidden="1">[14]설계내역서!#REF!</definedName>
    <definedName name="공내역">#REF!</definedName>
    <definedName name="공동구토공" hidden="1">{#N/A,#N/A,FALSE,"기안지";#N/A,#N/A,FALSE,"통신지"}</definedName>
    <definedName name="공종보기">[15]!공종보기</definedName>
    <definedName name="공통가설" hidden="1">#REF!</definedName>
    <definedName name="구조견적" hidden="1">{#N/A,#N/A,FALSE,"단가표지"}</definedName>
    <definedName name="금솓" hidden="1">{#N/A,#N/A,FALSE,"배수1"}</definedName>
    <definedName name="기기">#REF!</definedName>
    <definedName name="ㄳ" hidden="1">{#N/A,#N/A,FALSE,"단가표지"}</definedName>
    <definedName name="ㄳㄷ" hidden="1">{#N/A,#N/A,FALSE,"조골재"}</definedName>
    <definedName name="ㄳ쇼" hidden="1">{#N/A,#N/A,FALSE,"Sheet1"}</definedName>
    <definedName name="ㄴㄴ" hidden="1">{#N/A,#N/A,FALSE,"표지목차"}</definedName>
    <definedName name="ㄴㄻㄴㅇ" hidden="1">{#N/A,#N/A,FALSE,"조골재"}</definedName>
    <definedName name="ㄴㅁㄹㄴㅁㅇㄴㅇㅁㄹㄴ" hidden="1">{#N/A,#N/A,FALSE,"단가표지"}</definedName>
    <definedName name="ㄴㅅㄱㅓ" hidden="1">[16]Total!#REF!</definedName>
    <definedName name="ㄴㅇ" hidden="1">#REF!</definedName>
    <definedName name="ㄴㅇㄹ">[2]예가표!#REF!</definedName>
    <definedName name="ㄴㅇㄹㅇㄴ" hidden="1">#REF!</definedName>
    <definedName name="ㄴㅇㅀㄴㅇㅀ" hidden="1">#REF!</definedName>
    <definedName name="ㄴㅇㅎㄴㄹㅇ" hidden="1">#REF!</definedName>
    <definedName name="나" hidden="1">{#N/A,#N/A,FALSE,"표지목차"}</definedName>
    <definedName name="남남" hidden="1">#REF!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집계">IF(#REF!=직종4,"F",IF(#REF!=직종5,"G",IF(#REF!=직종6,"H",IF(#REF!=직종7,"I",IF(#REF!=직종8,"J","오류")))))</definedName>
    <definedName name="놓ㄹ노" hidden="1">{#N/A,#N/A,FALSE,"골재소요량";#N/A,#N/A,FALSE,"골재소요량"}</definedName>
    <definedName name="ㄶㅇㅀㄴㅇ" hidden="1">{#N/A,#N/A,FALSE,"표지목차"}</definedName>
    <definedName name="ㄷㄱ" hidden="1">{#N/A,#N/A,FALSE,"단가표지"}</definedName>
    <definedName name="ㄷㄷㄷ" hidden="1">{#N/A,#N/A,FALSE,"운반시간"}</definedName>
    <definedName name="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ㄱ" hidden="1">{#N/A,#N/A,FALSE,"포장1";#N/A,#N/A,FALSE,"포장1"}</definedName>
    <definedName name="다" hidden="1">{#N/A,#N/A,FALSE,"표지목차"}</definedName>
    <definedName name="다라" hidden="1">{#N/A,#N/A,FALSE,"표지목차"}</definedName>
    <definedName name="단가대" hidden="1">#REF!</definedName>
    <definedName name="단가만" hidden="1">{#N/A,#N/A,FALSE,"Sheet1"}</definedName>
    <definedName name="당초계획" hidden="1">#REF!</definedName>
    <definedName name="대" hidden="1">{#N/A,#N/A,FALSE,"구조2"}</definedName>
    <definedName name="데이터">OFFSET(#REF!,,,COUNTA(#REF!)-1,9)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용" hidden="1">#REF!</definedName>
    <definedName name="독립기초" hidden="1">{#N/A,#N/A,FALSE,"기안지";#N/A,#N/A,FALSE,"통신지"}</definedName>
    <definedName name="독립기초토공수량산출" hidden="1">{#N/A,#N/A,FALSE,"기안지";#N/A,#N/A,FALSE,"통신지"}</definedName>
    <definedName name="ㄹㄴㅇㄻㄴ" hidden="1">{#N/A,#N/A,FALSE,"단가표지"}</definedName>
    <definedName name="ㄹㄴ웋" hidden="1">{#N/A,#N/A,FALSE,"운반시간"}</definedName>
    <definedName name="ㄹㅇㄹ" hidden="1">{#N/A,#N/A,FALSE,"혼합골재"}</definedName>
    <definedName name="ㄹㅇㅎㄴㅇ" hidden="1">{#N/A,#N/A,FALSE,"조골재"}</definedName>
    <definedName name="ㄹㅇㅎㄹ" hidden="1">{#N/A,#N/A,FALSE,"표지목차"}</definedName>
    <definedName name="ㄹㅎㄹㅎㅀ" hidden="1">#REF!</definedName>
    <definedName name="롱로" hidden="1">{#N/A,#N/A,FALSE,"기안지";#N/A,#N/A,FALSE,"통신지"}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ㅇㅁ" hidden="1">{#N/A,#N/A,FALSE,"골재소요량";#N/A,#N/A,FALSE,"골재소요량"}</definedName>
    <definedName name="ㅀ오ㅓㅎ롱ㄶㄹㄴ" hidden="1">{#N/A,#N/A,FALSE,"2~8번"}</definedName>
    <definedName name="ㅁ" hidden="1">[17]차액보증!#REF!</definedName>
    <definedName name="ㅁㄴㄹ">[1]내역서!#REF!</definedName>
    <definedName name="ㅁㄴㄹㄴ" hidden="1">{#N/A,#N/A,FALSE,"운반시간"}</definedName>
    <definedName name="ㅁㄴㄹㅇㅁ" hidden="1">{#N/A,#N/A,FALSE,"단가표지"}</definedName>
    <definedName name="ㅁㄴㅇㄹㅇㄴㄹ" hidden="1">[18]총괄!#REF!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ㅁ" hidden="1">{#N/A,#N/A,FALSE,"골재소요량";#N/A,#N/A,FALSE,"골재소요량"}</definedName>
    <definedName name="ㅁㅁㅁㅁ" hidden="1">{#N/A,#N/A,FALSE,"혼합골재"}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" hidden="1">#REF!</definedName>
    <definedName name="몰라" hidden="1">{#N/A,#N/A,FALSE,"단가표지"}</definedName>
    <definedName name="ㅂ" hidden="1">{#N/A,#N/A,FALSE,"표지목차"}</definedName>
    <definedName name="ㅂ2ㅂ2" hidden="1">{#N/A,#N/A,FALSE,"배수1"}</definedName>
    <definedName name="ㅂㄷㄳㄷㅂㄱ" hidden="1">#REF!</definedName>
    <definedName name="ㅂㄷㅅㅄ" hidden="1">#REF!</definedName>
    <definedName name="ㅂㅂ" hidden="1">{#N/A,#N/A,FALSE,"단가표지"}</definedName>
    <definedName name="ㅂㅂㅂㅂ" hidden="1">{#N/A,#N/A,FALSE,"조골재"}</definedName>
    <definedName name="ㅂ쟈ㅕㅑㅂ1" hidden="1">{#N/A,#N/A,FALSE,"배수1"}</definedName>
    <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지" hidden="1">#REF!</definedName>
    <definedName name="부대" hidden="1">{#N/A,#N/A,FALSE,"골재소요량";#N/A,#N/A,FALSE,"골재소요량"}</definedName>
    <definedName name="부대1" hidden="1">{#N/A,#N/A,FALSE,"운반시간"}</definedName>
    <definedName name="부대a" hidden="1">{#N/A,#N/A,FALSE,"골재소요량";#N/A,#N/A,FALSE,"골재소요량"}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손익" hidden="1">{#N/A,#N/A,FALSE,"현장 NCR 분석";#N/A,#N/A,FALSE,"현장품질감사";#N/A,#N/A,FALSE,"현장품질감사"}</definedName>
    <definedName name="뷰" hidden="1">{#N/A,#N/A,FALSE,"단가표지"}</definedName>
    <definedName name="비과세" hidden="1">#REF!</definedName>
    <definedName name="ㅅ54ㅛㄳ" hidden="1">#REF!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곣ㅈ궈ㅕ" hidden="1">#REF!</definedName>
    <definedName name="ㅅ굲유" hidden="1">{#N/A,#N/A,FALSE,"조골재"}</definedName>
    <definedName name="ㅅㅓ" hidden="1">#REF!</definedName>
    <definedName name="사전공" hidden="1">[19]Total!#REF!</definedName>
    <definedName name="사전신청" hidden="1">[20]Total!#REF!</definedName>
    <definedName name="석재받은의뢰업체" hidden="1">255</definedName>
    <definedName name="설계" hidden="1">{#N/A,#N/A,FALSE,"배수2"}</definedName>
    <definedName name="성명">OFFSET(#REF!,,,COUNTA(#REF!)-1)</definedName>
    <definedName name="손익계산서" hidden="1">#REF!</definedName>
    <definedName name="신청서" hidden="1">[21]Total!#REF!</definedName>
    <definedName name="ㅇㄴㄻ" hidden="1">{#N/A,#N/A,FALSE,"표지목차"}</definedName>
    <definedName name="ㅇㄴㄻㄴㅇ" hidden="1">{#N/A,#N/A,FALSE,"표지목차"}</definedName>
    <definedName name="ㅇ누" hidden="1">[7]Total!#REF!</definedName>
    <definedName name="ㅇㄹㄹ" hidden="1">#REF!</definedName>
    <definedName name="ㅇㄻㅇㄻㄴㄹ" hidden="1">{#N/A,#N/A,FALSE,"단가표지"}</definedName>
    <definedName name="ㅇㅀㄹㅇㅁㅎ" hidden="1">[22]Total!#REF!</definedName>
    <definedName name="ㅇㅀㅁㅇㅁㅇ" hidden="1">{#N/A,#N/A,FALSE,"단가표지"}</definedName>
    <definedName name="ㅇㅇ" hidden="1">#REF!</definedName>
    <definedName name="ㅇㅇㅇ" hidden="1">{#N/A,#N/A,FALSE,"운반시간"}</definedName>
    <definedName name="ㅇㅈㅇㄴㅇㅈㅇ" hidden="1">[23]Total!#REF!</definedName>
    <definedName name="ㅇ호" hidden="1">{#N/A,#N/A,FALSE,"혼합골재"}</definedName>
    <definedName name="여건22" hidden="1">[24]Total!#REF!</definedName>
    <definedName name="여주" hidden="1">0</definedName>
    <definedName name="오수토공" hidden="1">{#N/A,#N/A,FALSE,"기안지";#N/A,#N/A,FALSE,"통신지"}</definedName>
    <definedName name="우ㅗ홓ㅇ" hidden="1">{#N/A,#N/A,FALSE,"조골재"}</definedName>
    <definedName name="인천점일위대가" hidden="1">{#N/A,#N/A,FALSE,"Sheet1"}</definedName>
    <definedName name="인하대" hidden="1">{#N/A,#N/A,FALSE,"단가표지"}</definedName>
    <definedName name="입찰" hidden="1">{#N/A,#N/A,FALSE,"구조2"}</definedName>
    <definedName name="ㅈㄷ" hidden="1">{#N/A,#N/A,FALSE,"예상손익";#N/A,#N/A,FALSE,"관리분석";#N/A,#N/A,FALSE,"장비분석";#N/A,#N/A,FALSE,"준설분석";#N/A,#N/A,FALSE,"철구분석"}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정">#REF!</definedName>
    <definedName name="주원호" hidden="1">{#N/A,#N/A,FALSE,"Sheet1";#N/A,#N/A,FALSE,"Sheet2";#N/A,#N/A,FALSE,"TAB96-1"}</definedName>
    <definedName name="직종1">#REF!</definedName>
    <definedName name="직종2">#REF!</definedName>
    <definedName name="직종3">#REF!</definedName>
    <definedName name="직종4">#REF!</definedName>
    <definedName name="직종5">#REF!</definedName>
    <definedName name="직종6">#REF!</definedName>
    <definedName name="직종7">#REF!</definedName>
    <definedName name="직종8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 hidden="1">[25]골조!#REF!</definedName>
    <definedName name="ㅊㅍㅋㅌㅊㅋ" hidden="1">{#N/A,#N/A,FALSE,"운반시간"}</definedName>
    <definedName name="ㅊㅍㅋㅌㅍㅌ" hidden="1">{#N/A,#N/A,FALSE,"혼합골재"}</definedName>
    <definedName name="철골" hidden="1">{#N/A,#N/A,FALSE,"혼합골재"}</definedName>
    <definedName name="철골1" hidden="1">{#N/A,#N/A,FALSE,"혼합골재"}</definedName>
    <definedName name="철콘부대외" hidden="1">{#N/A,#N/A,FALSE,"Sheet1"}</definedName>
    <definedName name="청천200">#REF!</definedName>
    <definedName name="총갑지" hidden="1">#REF!</definedName>
    <definedName name="총괄내역" hidden="1">#REF!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충주" hidden="1">[26]설계내역서!#REF!</definedName>
    <definedName name="ㅋㅋㅋ" hidden="1">{#N/A,#N/A,FALSE,"전력간선"}</definedName>
    <definedName name="ㅌㅍ츛ㅌ" hidden="1">{#N/A,#N/A,FALSE,"운반시간"}</definedName>
    <definedName name="테스크" hidden="1">{#N/A,#N/A,FALSE,"단가표지"}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목" hidden="1">{#N/A,#N/A,FALSE,"단가표지"}</definedName>
    <definedName name="토목설계" hidden="1">{#N/A,#N/A,FALSE,"골재소요량";#N/A,#N/A,FALSE,"골재소요량"}</definedName>
    <definedName name="투찰" hidden="1">{#N/A,#N/A,FALSE,"단가표지"}</definedName>
    <definedName name="특기시방서" hidden="1">{#N/A,#N/A,FALSE,"단가표지"}</definedName>
    <definedName name="ㅍ춫" hidden="1">{#N/A,#N/A,FALSE,"골재소요량";#N/A,#N/A,FALSE,"골재소요량"}</definedName>
    <definedName name="ㅍ츝" hidden="1">{#N/A,#N/A,FALSE,"표지목차"}</definedName>
    <definedName name="파일산출3" hidden="1">#REF!</definedName>
    <definedName name="포지머ㅗㄱㄷㅌ킹1" hidden="1">{#N/A,#N/A,FALSE,"표지목차"}</definedName>
    <definedName name="폽장2" hidden="1">{#N/A,#N/A,FALSE,"포장1";#N/A,#N/A,FALSE,"포장1"}</definedName>
    <definedName name="표지" hidden="1">[27]간접경상비!#REF!</definedName>
    <definedName name="표지2" hidden="1">[27]간접경상비!#REF!</definedName>
    <definedName name="ㅎㄴ" hidden="1">{#N/A,#N/A,FALSE,"단가표지"}</definedName>
    <definedName name="ㅎㄹㄴㅇ" hidden="1">{#N/A,#N/A,FALSE,"단가표지"}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허ㅓ라허" hidden="1">{#N/A,#N/A,FALSE,"기안지";#N/A,#N/A,FALSE,"통신지"}</definedName>
    <definedName name="ㅎ로낟안" hidden="1">{#N/A,#N/A,FALSE,"혼합골재"}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ㅀ" hidden="1">#REF!</definedName>
    <definedName name="ㅎㅀㅇ" hidden="1">#REF!</definedName>
    <definedName name="ㅎㅁㄴ" hidden="1">#REF!</definedName>
    <definedName name="ㅎㅁㅇㅀㅁㅇ" hidden="1">{#N/A,#N/A,FALSE,"단가표지"}</definedName>
    <definedName name="ㅎㅁㅇㅀㅁㅇㅎㅁ" hidden="1">{#N/A,#N/A,FALSE,"단가표지"}</definedName>
    <definedName name="ㅎㅁㅇㅎㅇㅁㅀㅁㅎ" hidden="1">[13]Total!#REF!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ㅎㅀ" hidden="1">[28]Total!#REF!</definedName>
    <definedName name="ㅎㅎㅎ" hidden="1">#REF!</definedName>
    <definedName name="하도급사항" hidden="1">#REF!</definedName>
    <definedName name="하도급신청" hidden="1">[29]Total!#REF!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대산업개발판테온리젠시" hidden="1">{#N/A,#N/A,FALSE,"Sheet1"}</definedName>
    <definedName name="현장" hidden="1">#REF!</definedName>
    <definedName name="호우" hidden="1">{#N/A,#N/A,FALSE,"표지목차"}</definedName>
    <definedName name="호우ㅗ" hidden="1">{#N/A,#N/A,FALSE,"단가표지"}</definedName>
    <definedName name="호호" hidden="1">{#N/A,#N/A,FALSE,"포장1";#N/A,#N/A,FALSE,"포장1"}</definedName>
    <definedName name="호ㅓㅎ" hidden="1">{#N/A,#N/A,FALSE,"표지목차"}</definedName>
    <definedName name="혼ㄹ" hidden="1">{#N/A,#N/A,FALSE,"운반시간"}</definedName>
    <definedName name="홀ㄴㄺㅅ" hidden="1">{#N/A,#N/A,FALSE,"단가표지"}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ㅏ허화" hidden="1">{#N/A,#N/A,FALSE,"골재소요량";#N/A,#N/A,FALSE,"골재소요량"}</definedName>
    <definedName name="ㅏㅏㅏ" hidden="1">[30]Total!#REF!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ㅗㄷㅎㄷ" hidden="1">[11]Total!#REF!</definedName>
    <definedName name="ㅗㄹㄶ" hidden="1">{#N/A,#N/A,FALSE,"조골재"}</definedName>
    <definedName name="ㅗㅎ" hidden="1">[31]총괄!#REF!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롷롷ㄹ" hidden="1">[8]Total!#REF!</definedName>
    <definedName name="ㅗ허ㅗ" hidden="1">{#N/A,#N/A,FALSE,"단가표지"}</definedName>
    <definedName name="ㅗ호" hidden="1">{#N/A,#N/A,FALSE,"단가표지"}</definedName>
    <definedName name="ㅗㅓㄷㅈㄹㄷㄱ" hidden="1">[32]골조!#REF!</definedName>
    <definedName name="ㅗㅓ쇼ㅓㅕㄷ쇼ㅓㅕㄷㅅ" hidden="1">{#N/A,#N/A,FALSE,"단가표지"}</definedName>
    <definedName name="ㅗㅓㅎ로ㅓㅎㄹ" hidden="1">{#N/A,#N/A,FALSE,"표지목차"}</definedName>
    <definedName name="ㅗㅠㅍ" hidden="1">{#N/A,#N/A,FALSE,"혼합골재"}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ㄹㅇㄴㄴㄹㅇ" hidden="1">{#N/A,#N/A,FALSE,"단가표지"}</definedName>
    <definedName name="ㅠㅇㅎㄹ" hidden="1">[28]Total!#REF!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ㅣ" hidden="1">'[5]영동(D)'!#REF!</definedName>
  </definedNames>
  <calcPr calcId="191029"/>
</workbook>
</file>

<file path=xl/calcChain.xml><?xml version="1.0" encoding="utf-8"?>
<calcChain xmlns="http://schemas.openxmlformats.org/spreadsheetml/2006/main">
  <c r="O8" i="8" l="1"/>
  <c r="O7" i="8"/>
  <c r="V5" i="8"/>
  <c r="Q5" i="3" s="1"/>
  <c r="R5" i="3" s="1"/>
  <c r="J32" i="5"/>
  <c r="G7" i="4" s="1"/>
  <c r="Q8" i="3" s="1"/>
  <c r="R8" i="3" s="1"/>
  <c r="H32" i="5"/>
  <c r="F32" i="5"/>
  <c r="K26" i="5"/>
  <c r="H26" i="5"/>
  <c r="H27" i="5" s="1"/>
  <c r="F6" i="4" s="1"/>
  <c r="O6" i="3" s="1"/>
  <c r="K25" i="5"/>
  <c r="F25" i="5"/>
  <c r="L25" i="5" s="1"/>
  <c r="K24" i="5"/>
  <c r="F24" i="5"/>
  <c r="L24" i="5" s="1"/>
  <c r="K23" i="5"/>
  <c r="J23" i="5"/>
  <c r="J27" i="5" s="1"/>
  <c r="G6" i="4" s="1"/>
  <c r="Q6" i="3" s="1"/>
  <c r="J20" i="5"/>
  <c r="G5" i="4" s="1"/>
  <c r="Q7" i="3" s="1"/>
  <c r="R7" i="3" s="1"/>
  <c r="K19" i="5"/>
  <c r="H19" i="5"/>
  <c r="L19" i="5" s="1"/>
  <c r="K18" i="5"/>
  <c r="H18" i="5"/>
  <c r="K17" i="5"/>
  <c r="F17" i="5"/>
  <c r="L17" i="5" s="1"/>
  <c r="K16" i="5"/>
  <c r="F16" i="5"/>
  <c r="L16" i="5" s="1"/>
  <c r="K15" i="5"/>
  <c r="F15" i="5"/>
  <c r="L15" i="5" s="1"/>
  <c r="K14" i="5"/>
  <c r="F14" i="5"/>
  <c r="L14" i="5" s="1"/>
  <c r="K13" i="5"/>
  <c r="F13" i="5"/>
  <c r="L13" i="5" s="1"/>
  <c r="K12" i="5"/>
  <c r="F12" i="5"/>
  <c r="L12" i="5" s="1"/>
  <c r="K11" i="5"/>
  <c r="F11" i="5"/>
  <c r="L11" i="5" s="1"/>
  <c r="K10" i="5"/>
  <c r="F10" i="5"/>
  <c r="L10" i="5" s="1"/>
  <c r="K9" i="5"/>
  <c r="F9" i="5"/>
  <c r="L9" i="5" s="1"/>
  <c r="I5" i="5"/>
  <c r="J5" i="5" s="1"/>
  <c r="J6" i="5" s="1"/>
  <c r="G4" i="4" s="1"/>
  <c r="Q4" i="3" s="1"/>
  <c r="H5" i="5"/>
  <c r="H6" i="5" s="1"/>
  <c r="F4" i="4" s="1"/>
  <c r="O4" i="3" s="1"/>
  <c r="P4" i="3" s="1"/>
  <c r="E5" i="5"/>
  <c r="F7" i="4"/>
  <c r="O8" i="3" s="1"/>
  <c r="P8" i="3" s="1"/>
  <c r="E7" i="4"/>
  <c r="M8" i="3" s="1"/>
  <c r="N8" i="3" s="1"/>
  <c r="O5" i="3"/>
  <c r="P5" i="3" s="1"/>
  <c r="M5" i="3"/>
  <c r="N5" i="3" s="1"/>
  <c r="L32" i="5" l="1"/>
  <c r="H7" i="4" s="1"/>
  <c r="S8" i="3" s="1"/>
  <c r="K5" i="5"/>
  <c r="R6" i="3"/>
  <c r="L23" i="5"/>
  <c r="L26" i="5"/>
  <c r="H20" i="5"/>
  <c r="F5" i="4" s="1"/>
  <c r="O7" i="3" s="1"/>
  <c r="P7" i="3" s="1"/>
  <c r="R4" i="3"/>
  <c r="R20" i="3" s="1"/>
  <c r="P6" i="3"/>
  <c r="P20" i="3" s="1"/>
  <c r="T8" i="3"/>
  <c r="T5" i="3"/>
  <c r="S5" i="3"/>
  <c r="L18" i="5"/>
  <c r="F20" i="5"/>
  <c r="F27" i="5"/>
  <c r="F5" i="5"/>
  <c r="F6" i="5" l="1"/>
  <c r="L5" i="5"/>
  <c r="E6" i="4"/>
  <c r="M6" i="3" s="1"/>
  <c r="L27" i="5"/>
  <c r="H6" i="4" s="1"/>
  <c r="E5" i="4"/>
  <c r="M7" i="3" s="1"/>
  <c r="L20" i="5"/>
  <c r="H5" i="4" s="1"/>
  <c r="S7" i="3" s="1"/>
  <c r="N7" i="3" l="1"/>
  <c r="T7" i="3" s="1"/>
  <c r="N6" i="3"/>
  <c r="T6" i="3" s="1"/>
  <c r="S6" i="3"/>
  <c r="E4" i="4"/>
  <c r="L6" i="5"/>
  <c r="M4" i="3" l="1"/>
  <c r="H4" i="4"/>
  <c r="S4" i="3" l="1"/>
  <c r="N4" i="3"/>
  <c r="N20" i="3" l="1"/>
  <c r="T4" i="3"/>
  <c r="T20" i="3" s="1"/>
</calcChain>
</file>

<file path=xl/sharedStrings.xml><?xml version="1.0" encoding="utf-8"?>
<sst xmlns="http://schemas.openxmlformats.org/spreadsheetml/2006/main" count="544" uniqueCount="236">
  <si>
    <t>0104591C344181652DE18A6226655C542FDC259C36</t>
  </si>
  <si>
    <t>01045F25145C3169D3CC8AC4190B5AC9F69878B73C</t>
  </si>
  <si>
    <t>단위</t>
  </si>
  <si>
    <t>수량</t>
  </si>
  <si>
    <t>실링재, 폴리우레탄</t>
  </si>
  <si>
    <t>공종레벨</t>
  </si>
  <si>
    <t>JUK11</t>
  </si>
  <si>
    <t>ET우레탄</t>
  </si>
  <si>
    <t>JUK4</t>
  </si>
  <si>
    <t>호표 1</t>
  </si>
  <si>
    <t>30KG</t>
  </si>
  <si>
    <t>보강테이프</t>
  </si>
  <si>
    <t>공종구분</t>
  </si>
  <si>
    <t>비  고</t>
  </si>
  <si>
    <t>품목코드</t>
  </si>
  <si>
    <t>JUK1</t>
  </si>
  <si>
    <t>전문공사 직종</t>
  </si>
  <si>
    <t>재  료  비</t>
  </si>
  <si>
    <t>ET시트</t>
  </si>
  <si>
    <t>단  가</t>
  </si>
  <si>
    <t>ET프라이머</t>
  </si>
  <si>
    <t>호표 2</t>
  </si>
  <si>
    <t>금  액</t>
  </si>
  <si>
    <t>경유, 저유황</t>
  </si>
  <si>
    <t>건설기계운전사</t>
  </si>
  <si>
    <t>일본공사 직종</t>
  </si>
  <si>
    <t>하부도막제</t>
  </si>
  <si>
    <t>호표 4</t>
  </si>
  <si>
    <t>공종코드</t>
  </si>
  <si>
    <t>JUK5</t>
  </si>
  <si>
    <t>노  무  비</t>
  </si>
  <si>
    <t>JUK10</t>
  </si>
  <si>
    <t>JUK18</t>
  </si>
  <si>
    <t>JUK6</t>
  </si>
  <si>
    <t>보통인부</t>
  </si>
  <si>
    <t>스카이임대료</t>
  </si>
  <si>
    <t>JUK12</t>
  </si>
  <si>
    <t>HAL1</t>
  </si>
  <si>
    <t>품셈개요</t>
  </si>
  <si>
    <t>JUK15</t>
  </si>
  <si>
    <t>JUK9</t>
  </si>
  <si>
    <t>일반공사 직종</t>
  </si>
  <si>
    <t>JUK17</t>
  </si>
  <si>
    <t>고유번호</t>
  </si>
  <si>
    <t>코  드</t>
  </si>
  <si>
    <t>JUK8</t>
  </si>
  <si>
    <t>할증저장</t>
  </si>
  <si>
    <t>JUK13</t>
  </si>
  <si>
    <t>손료적용</t>
  </si>
  <si>
    <t>손료저장</t>
  </si>
  <si>
    <t>JUK19</t>
  </si>
  <si>
    <t>JUK16</t>
  </si>
  <si>
    <t>견적단가</t>
  </si>
  <si>
    <t>자재구분</t>
  </si>
  <si>
    <t>JUK3</t>
  </si>
  <si>
    <t>TTTTT</t>
  </si>
  <si>
    <t>JUK20</t>
  </si>
  <si>
    <t>공종+자재</t>
  </si>
  <si>
    <t>JUK14</t>
  </si>
  <si>
    <t>TOTAL</t>
  </si>
  <si>
    <t>일위대가</t>
  </si>
  <si>
    <t>JUK7</t>
  </si>
  <si>
    <t>JUK2</t>
  </si>
  <si>
    <t>장비일위</t>
  </si>
  <si>
    <t>할증적용</t>
  </si>
  <si>
    <t>비    고</t>
  </si>
  <si>
    <t>품목구분</t>
  </si>
  <si>
    <t xml:space="preserve">  총  계</t>
  </si>
  <si>
    <t>번  호</t>
  </si>
  <si>
    <t>조사가격1</t>
  </si>
  <si>
    <t>PAGE</t>
  </si>
  <si>
    <t>조사가격2</t>
  </si>
  <si>
    <t>자재 8</t>
  </si>
  <si>
    <t>재 료 비</t>
  </si>
  <si>
    <t>노 무 비</t>
  </si>
  <si>
    <t>거래가격</t>
  </si>
  <si>
    <t>품목코드형식</t>
  </si>
  <si>
    <t>START</t>
  </si>
  <si>
    <t>노임계수</t>
  </si>
  <si>
    <t>자재단가적용</t>
  </si>
  <si>
    <t>적용단가</t>
  </si>
  <si>
    <t>합    계</t>
  </si>
  <si>
    <t>노임구분</t>
  </si>
  <si>
    <t>0104</t>
  </si>
  <si>
    <t>시간당작업량</t>
  </si>
  <si>
    <t>1266</t>
  </si>
  <si>
    <t>일위대가+자재</t>
  </si>
  <si>
    <t>유통물가</t>
  </si>
  <si>
    <t>HAL2</t>
  </si>
  <si>
    <t>소수점처리</t>
  </si>
  <si>
    <t>경비단가적용</t>
  </si>
  <si>
    <t>HAL3</t>
  </si>
  <si>
    <t>조달청가격</t>
  </si>
  <si>
    <t>경    비</t>
  </si>
  <si>
    <t>노임 1</t>
  </si>
  <si>
    <t>공사구분</t>
  </si>
  <si>
    <t>자재 13</t>
  </si>
  <si>
    <t>공종구분명</t>
  </si>
  <si>
    <t>25ton</t>
  </si>
  <si>
    <t>호표 3</t>
  </si>
  <si>
    <t>일반변수</t>
  </si>
  <si>
    <t>원가비목코드</t>
  </si>
  <si>
    <t>작업환경측정비</t>
  </si>
  <si>
    <t>자재 12</t>
  </si>
  <si>
    <t>확정내역</t>
  </si>
  <si>
    <t>5EEF6424E16AB78E89EC581B56F476537BBB01</t>
  </si>
  <si>
    <t>5F25145C3169D3CC8AC4190B5AC9F69878B616</t>
  </si>
  <si>
    <t>5F25145C3169D3CC8AC4190B5AC9F69878B73C</t>
  </si>
  <si>
    <t>591C344181652DE18A6226655C542FDC259C36</t>
  </si>
  <si>
    <t>실링재</t>
  </si>
  <si>
    <t>-</t>
  </si>
  <si>
    <t>M</t>
  </si>
  <si>
    <t xml:space="preserve"> </t>
  </si>
  <si>
    <t>L</t>
  </si>
  <si>
    <t>잡재료</t>
  </si>
  <si>
    <t>품명</t>
  </si>
  <si>
    <t>적용율</t>
  </si>
  <si>
    <t>F</t>
  </si>
  <si>
    <t>보수</t>
  </si>
  <si>
    <t>설정</t>
  </si>
  <si>
    <t>HR</t>
  </si>
  <si>
    <t>원내역</t>
  </si>
  <si>
    <t/>
  </si>
  <si>
    <t>일위</t>
  </si>
  <si>
    <t>인</t>
  </si>
  <si>
    <t>자재</t>
  </si>
  <si>
    <t>C1</t>
  </si>
  <si>
    <t>할증율</t>
  </si>
  <si>
    <t>환율</t>
  </si>
  <si>
    <t>5톤</t>
  </si>
  <si>
    <t>변수</t>
  </si>
  <si>
    <t>M2</t>
  </si>
  <si>
    <t>일</t>
  </si>
  <si>
    <t>R</t>
  </si>
  <si>
    <t>D3</t>
  </si>
  <si>
    <t>DJ</t>
  </si>
  <si>
    <t>할증</t>
  </si>
  <si>
    <t>탈기관</t>
  </si>
  <si>
    <t>식</t>
  </si>
  <si>
    <t>대</t>
  </si>
  <si>
    <t>C</t>
  </si>
  <si>
    <t>경유</t>
  </si>
  <si>
    <t>A</t>
  </si>
  <si>
    <t>타이틀</t>
  </si>
  <si>
    <t>단가명</t>
  </si>
  <si>
    <t>A3</t>
  </si>
  <si>
    <t>규격</t>
  </si>
  <si>
    <t>개</t>
  </si>
  <si>
    <t>18L</t>
  </si>
  <si>
    <t>㎡</t>
  </si>
  <si>
    <t>상도재</t>
  </si>
  <si>
    <t>단산</t>
  </si>
  <si>
    <t>코드</t>
  </si>
  <si>
    <t>규사</t>
  </si>
  <si>
    <t>희석재</t>
  </si>
  <si>
    <t>KG</t>
  </si>
  <si>
    <t>바닥</t>
  </si>
  <si>
    <t>B</t>
  </si>
  <si>
    <t>방수공</t>
  </si>
  <si>
    <t>T</t>
  </si>
  <si>
    <t>내역,일위대가 품명,규격,단위 따로적용</t>
  </si>
  <si>
    <t>5E39A488D1687C3D83B6DFE55EC01C5EEF6424E16AB78E89EC581B56F476537BBB01</t>
  </si>
  <si>
    <t>1/8*16/12*25/20</t>
  </si>
  <si>
    <t>중 기 단 가 산 출 서</t>
  </si>
  <si>
    <t xml:space="preserve">        (  ) </t>
  </si>
  <si>
    <t>폴리우레탄,콘크리트 조인트</t>
  </si>
  <si>
    <t>T=20, 1M*30M</t>
  </si>
  <si>
    <t>01045E39A488D1687C3D83B6DFE55EC01C</t>
  </si>
  <si>
    <t xml:space="preserve"> 크레인(타이어) HR  (21년 상반기 군공통 일위대가)</t>
  </si>
  <si>
    <t>수밀코킹</t>
  </si>
  <si>
    <t>재료비 별도</t>
  </si>
  <si>
    <t>5E39A488D1687C3D83B6DFE55EC01C</t>
  </si>
  <si>
    <t>건축물 현장정리  보수  M2     ( 호표 1 )</t>
  </si>
  <si>
    <t>수밀코킹(50*20mm) 폴리우레탄, 콘크리트죠인트 M (21년 상반기 군건축 일위대가)</t>
  </si>
  <si>
    <t>품      명</t>
  </si>
  <si>
    <t>PVC 부착 복합방수</t>
  </si>
  <si>
    <t>접착용 18KG</t>
  </si>
  <si>
    <t>조인트, 중도도막재</t>
  </si>
  <si>
    <t>주연료비의 39%</t>
  </si>
  <si>
    <t>ET우레탄탑코트</t>
  </si>
  <si>
    <t>크레인(타이어)</t>
  </si>
  <si>
    <t>규      격</t>
  </si>
  <si>
    <t>비      고</t>
  </si>
  <si>
    <t>EPDM방수마감 철거</t>
  </si>
  <si>
    <t>건축물 현장정리</t>
  </si>
  <si>
    <t>일위대가내역소수점처리</t>
  </si>
  <si>
    <t>EPDM방수마감</t>
  </si>
  <si>
    <t>일 위 대 가 목 록</t>
  </si>
  <si>
    <t>시간당 노임산출 계수</t>
  </si>
  <si>
    <t>경      비</t>
  </si>
  <si>
    <t>내역금액소수점처리</t>
  </si>
  <si>
    <t>재료비 할증 계수</t>
  </si>
  <si>
    <t>건설폐기물처리비</t>
  </si>
  <si>
    <t>작 업 부 산 물</t>
  </si>
  <si>
    <t>품 질 시 험 비</t>
  </si>
  <si>
    <t>노무비 할증 계수</t>
  </si>
  <si>
    <t>건설폐기물상차비</t>
  </si>
  <si>
    <t>내역단가 소수점처리</t>
  </si>
  <si>
    <t>관 급 자 재 비</t>
  </si>
  <si>
    <t>단 가 대 비 표</t>
  </si>
  <si>
    <t>1회 사이클시간</t>
  </si>
  <si>
    <t>합      계</t>
  </si>
  <si>
    <t>경비 할증 계수</t>
  </si>
  <si>
    <t>시간당 작업사이클</t>
  </si>
  <si>
    <t>공통 가설 공사</t>
  </si>
  <si>
    <t>완   제   품</t>
  </si>
  <si>
    <t>중 기 단 가 목 록</t>
  </si>
  <si>
    <t>운    반    비</t>
  </si>
  <si>
    <t>XXXX-XXXX-XXXXXXXXX</t>
  </si>
  <si>
    <t xml:space="preserve"> [ 합          계 ]</t>
  </si>
  <si>
    <t>이 Sheet는 수정하지 마십시요</t>
  </si>
  <si>
    <t>[ 합           계 ]</t>
  </si>
  <si>
    <t>[ 본청 등 방수 및 보수공사 ]</t>
  </si>
  <si>
    <t>산    출    내    역</t>
  </si>
  <si>
    <t xml:space="preserve"> PVC부착복합방수 M2 (물가정보 부록 P83)</t>
  </si>
  <si>
    <t>M</t>
    <phoneticPr fontId="7" type="noConversion"/>
  </si>
  <si>
    <t>M2</t>
    <phoneticPr fontId="7" type="noConversion"/>
  </si>
  <si>
    <t>식</t>
    <phoneticPr fontId="7" type="noConversion"/>
  </si>
  <si>
    <t>[ 구미 과학관 부분보수(방수) 공사 ]</t>
    <phoneticPr fontId="7" type="noConversion"/>
  </si>
  <si>
    <t xml:space="preserve"> 현장정리</t>
    <phoneticPr fontId="7" type="noConversion"/>
  </si>
  <si>
    <t xml:space="preserve"> 고소작업차</t>
    <phoneticPr fontId="7" type="noConversion"/>
  </si>
  <si>
    <t>개보수,보통인부</t>
    <phoneticPr fontId="7" type="noConversion"/>
  </si>
  <si>
    <t>인</t>
    <phoneticPr fontId="7" type="noConversion"/>
  </si>
  <si>
    <t>HR</t>
    <phoneticPr fontId="7" type="noConversion"/>
  </si>
  <si>
    <t>5 TON</t>
    <phoneticPr fontId="7" type="noConversion"/>
  </si>
  <si>
    <t>02. 방수공사</t>
    <phoneticPr fontId="7" type="noConversion"/>
  </si>
  <si>
    <t>01. 가설공사</t>
    <phoneticPr fontId="7" type="noConversion"/>
  </si>
  <si>
    <t xml:space="preserve"> 돔 외부 코킹</t>
    <phoneticPr fontId="7" type="noConversion"/>
  </si>
  <si>
    <t xml:space="preserve"> 내,외부 창틀 코킹</t>
    <phoneticPr fontId="7" type="noConversion"/>
  </si>
  <si>
    <t>우레탄씰란트</t>
    <phoneticPr fontId="7" type="noConversion"/>
  </si>
  <si>
    <t>실리콘</t>
    <phoneticPr fontId="7" type="noConversion"/>
  </si>
  <si>
    <t xml:space="preserve"> 지하 고압주입 방수</t>
    <phoneticPr fontId="7" type="noConversion"/>
  </si>
  <si>
    <t>지수주입제</t>
    <phoneticPr fontId="7" type="noConversion"/>
  </si>
  <si>
    <t>03. 도장공사</t>
    <phoneticPr fontId="7" type="noConversion"/>
  </si>
  <si>
    <t xml:space="preserve"> 재도장 시 바탕처리(콘크리트,모르타르면)</t>
    <phoneticPr fontId="7" type="noConversion"/>
  </si>
  <si>
    <t xml:space="preserve"> 수성페인트 로울러칠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</si>
</sst>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7" formatCode="#,###;\-#,###;#;"/>
    <numFmt numFmtId="178" formatCode="#,##0.00#"/>
    <numFmt numFmtId="179" formatCode="#,##0.0"/>
    <numFmt numFmtId="180" formatCode="#,##0.0;\-#,##0.0;#"/>
    <numFmt numFmtId="181" formatCode="#,##0;\-#,##0;#"/>
    <numFmt numFmtId="182" formatCode="#,##0.00#;\-#,##0.00#;#"/>
    <numFmt numFmtId="185" formatCode="_-* #,##0.0_-;\-* #,##0.0_-;_-* &quot;-&quot;_-;_-@_-"/>
    <numFmt numFmtId="186" formatCode="0.000%"/>
  </numFmts>
  <fonts count="13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b/>
      <u/>
      <sz val="16"/>
      <color rgb="FF000000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name val="돋움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8" fontId="3" fillId="0" borderId="1" xfId="0" applyNumberFormat="1" applyFont="1" applyBorder="1" applyAlignment="1">
      <alignment vertical="center" wrapText="1"/>
    </xf>
    <xf numFmtId="179" fontId="3" fillId="0" borderId="1" xfId="0" applyNumberFormat="1" applyFont="1" applyBorder="1" applyAlignment="1">
      <alignment vertical="center" wrapText="1"/>
    </xf>
    <xf numFmtId="181" fontId="3" fillId="0" borderId="1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3" xfId="0" quotePrefix="1" applyFont="1" applyBorder="1" applyAlignment="1">
      <alignment vertical="center" wrapText="1"/>
    </xf>
    <xf numFmtId="180" fontId="3" fillId="0" borderId="3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center" wrapText="1"/>
    </xf>
    <xf numFmtId="181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82" fontId="3" fillId="0" borderId="1" xfId="0" quotePrefix="1" applyNumberFormat="1" applyFont="1" applyBorder="1" applyAlignment="1">
      <alignment vertical="center" wrapText="1"/>
    </xf>
    <xf numFmtId="182" fontId="3" fillId="0" borderId="1" xfId="0" applyNumberFormat="1" applyFont="1" applyBorder="1" applyAlignment="1">
      <alignment vertical="center" wrapText="1"/>
    </xf>
    <xf numFmtId="182" fontId="0" fillId="0" borderId="0" xfId="0" applyNumberFormat="1">
      <alignment vertical="center"/>
    </xf>
    <xf numFmtId="0" fontId="0" fillId="0" borderId="1" xfId="0" applyBorder="1">
      <alignment vertical="center"/>
    </xf>
    <xf numFmtId="179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185" fontId="3" fillId="0" borderId="1" xfId="0" applyNumberFormat="1" applyFont="1" applyBorder="1">
      <alignment vertical="center"/>
    </xf>
    <xf numFmtId="185" fontId="3" fillId="0" borderId="1" xfId="0" applyNumberFormat="1" applyFont="1" applyBorder="1" applyAlignment="1">
      <alignment vertical="center" wrapText="1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right" vertical="center" wrapText="1"/>
    </xf>
    <xf numFmtId="3" fontId="1" fillId="0" borderId="1" xfId="1" applyNumberFormat="1" applyBorder="1" applyAlignment="1">
      <alignment horizontal="right" vertical="center" wrapText="1"/>
    </xf>
    <xf numFmtId="4" fontId="1" fillId="0" borderId="1" xfId="1" applyNumberFormat="1" applyBorder="1" applyAlignment="1">
      <alignment horizontal="right" vertical="center" wrapText="1"/>
    </xf>
    <xf numFmtId="0" fontId="8" fillId="0" borderId="0" xfId="0" applyFo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77" fontId="8" fillId="0" borderId="1" xfId="0" applyNumberFormat="1" applyFont="1" applyBorder="1" applyAlignment="1">
      <alignment vertical="center" wrapText="1"/>
    </xf>
    <xf numFmtId="0" fontId="8" fillId="0" borderId="0" xfId="0" quotePrefix="1" applyFont="1">
      <alignment vertical="center"/>
    </xf>
    <xf numFmtId="0" fontId="8" fillId="0" borderId="0" xfId="0" applyFont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186" fontId="8" fillId="0" borderId="0" xfId="0" applyNumberFormat="1" applyFont="1">
      <alignment vertical="center"/>
    </xf>
    <xf numFmtId="0" fontId="9" fillId="2" borderId="1" xfId="0" quotePrefix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0" xfId="0" applyFont="1" applyFill="1">
      <alignment vertical="center"/>
    </xf>
    <xf numFmtId="0" fontId="9" fillId="0" borderId="5" xfId="0" quotePrefix="1" applyFont="1" applyBorder="1" applyAlignment="1">
      <alignment vertical="center" wrapText="1"/>
    </xf>
    <xf numFmtId="0" fontId="9" fillId="0" borderId="1" xfId="0" quotePrefix="1" applyFont="1" applyBorder="1" applyAlignment="1">
      <alignment vertical="center" wrapText="1"/>
    </xf>
    <xf numFmtId="0" fontId="11" fillId="0" borderId="1" xfId="0" quotePrefix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77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1" fontId="8" fillId="0" borderId="1" xfId="2" applyFont="1" applyBorder="1" applyAlignment="1">
      <alignment vertical="center" wrapText="1"/>
    </xf>
    <xf numFmtId="41" fontId="9" fillId="0" borderId="1" xfId="2" applyFont="1" applyBorder="1" applyAlignment="1">
      <alignment vertical="center" wrapText="1"/>
    </xf>
    <xf numFmtId="41" fontId="8" fillId="2" borderId="1" xfId="2" applyFont="1" applyFill="1" applyBorder="1" applyAlignment="1">
      <alignment vertical="center" wrapText="1"/>
    </xf>
    <xf numFmtId="41" fontId="8" fillId="0" borderId="1" xfId="2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1" fontId="9" fillId="0" borderId="1" xfId="2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1" fontId="9" fillId="0" borderId="0" xfId="2" applyFont="1">
      <alignment vertical="center"/>
    </xf>
    <xf numFmtId="0" fontId="9" fillId="2" borderId="1" xfId="0" applyFont="1" applyFill="1" applyBorder="1" applyAlignment="1">
      <alignment vertical="center" wrapText="1"/>
    </xf>
    <xf numFmtId="177" fontId="9" fillId="2" borderId="1" xfId="0" applyNumberFormat="1" applyFont="1" applyFill="1" applyBorder="1" applyAlignment="1">
      <alignment vertical="center" wrapText="1"/>
    </xf>
    <xf numFmtId="0" fontId="8" fillId="0" borderId="0" xfId="0" quotePrefix="1" applyFo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0" borderId="0" xfId="0" quotePrefix="1" applyFont="1">
      <alignment vertical="center"/>
    </xf>
    <xf numFmtId="0" fontId="4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quotePrefix="1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78" fontId="3" fillId="0" borderId="1" xfId="0" applyNumberFormat="1" applyFont="1" applyBorder="1" applyAlignment="1">
      <alignment vertical="center" wrapText="1"/>
    </xf>
    <xf numFmtId="179" fontId="3" fillId="0" borderId="1" xfId="0" applyNumberFormat="1" applyFont="1" applyBorder="1" applyAlignment="1">
      <alignment vertical="center" wrapText="1"/>
    </xf>
    <xf numFmtId="0" fontId="5" fillId="0" borderId="0" xfId="0" quotePrefix="1" applyFont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44204;&#51201;\&#46041;&#45824;&#44396;&#44256;&#49549;0110\&#49892;&#54665;\&#46041;&#45824;&#44396;1&#44277;&#44396;&#44204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98\R-0054\KHM\98&#51452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.&#51089;&#50629;&#51473;\2.&#44204;&#51201;\&#48120;&#44397;&#48512;&#45824;\10.%20camp%20casey\ESTI\&#54644;&#50808;\FED\R-0054\KHM\98&#51452;&#498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My%20Documents/03(&#49345;)/&#50689;&#46041;&#49464;&#48652;&#46976;&#49828;(6&#50900;)/&#50689;&#46041;&#49464;&#48652;&#46976;&#49828;(&#45236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AIL\WORK\NAE-3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2001-proj/APT/primevil/prime_ap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015\c\USER\RA\TANHYUN\E_NAEYOU\NAE-30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y%20Documents\200P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%20Documents\200P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08;\&#45236;&#50669;&#51089;&#50629;\&#44608;&#50857;&#44592;\&#50641;&#49472;\GUMI4B2\&#44396;&#48120;4&#45800;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idding\Estimate\ROU-EST\&#48516;&#45817;&#46020;&#47924;&#49828;2-2&#52264;\Indirec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UDGET\&#45817;&#54616;1&#52264;\&#44264;&#51312;&#49324;&#51204;&#44277;&#49324;\NAE-3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doumi\&#54616;&#44228;\NAE-3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053;&#54840;&#48276;\&#48708;&#49328;\&#54616;&#46020;\BQ2\NAE-3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BUDGET\&#45817;&#54616;1&#52264;\&#44264;&#51312;&#49324;&#51204;&#44277;&#49324;\NAE-3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204;&#51201;1&#54016;\(A)&#45812;&#45817;&#54788;&#51109;\&#51008;&#54665;&#50500;&#54028;&#53944;\(E)&#49324;&#51204;&#44277;&#49324;\NAE-3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AL%20MART\&#53440;&#54788;&#51109;%20&#51088;&#47308;%20&#49688;&#51665;\&#48708;&#49328;&#50900;&#47560;&#53944;\&#54616;&#46020;&#44553;%20&#44228;&#50557;&#49436;&#47448;\BQ\NAE-3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y%20Documents\&#51008;&#54665;&#44060;&#49328;&#44204;&#51201;\&#44148;&#52629;&#51665;&#54665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1077;&#52272;\&#48264;&#50689;&#47196;\&#47924;&#50504;&#54616;&#49688;\&#49892;&#54665;(1)\&#45236;&#50669;&#49436;(1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WSK\&#51473;&#50521;&#48716;&#46377;\&#51473;&#5052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AIL\WORK\NAE-3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NAE-3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036;&#51217;&#44221;&#49345;&#487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148;&#52629;&#51665;&#5466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"/>
      <sheetName val="대비"/>
      <sheetName val="SG"/>
      <sheetName val="Macro1"/>
      <sheetName val="부대tu"/>
      <sheetName val="총괄-1"/>
      <sheetName val="연결임시"/>
      <sheetName val="#REF"/>
      <sheetName val="3.공통공사대비"/>
      <sheetName val="JUCKEYK"/>
      <sheetName val="예가표"/>
      <sheetName val="일위대가"/>
      <sheetName val="현장경비"/>
      <sheetName val="노임"/>
      <sheetName val="시가지우회도로공내역서"/>
      <sheetName val="내역서"/>
      <sheetName val="동대구1공구견적"/>
      <sheetName val="콘크리트재료집계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계장 품셈표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PROJECT BRIEF(EX.NEW)"/>
      <sheetName val="공사수행방안"/>
      <sheetName val="MOTOR"/>
      <sheetName val="시멘트"/>
      <sheetName val="LEGEND"/>
      <sheetName val="s.v"/>
      <sheetName val="Site Expenses"/>
      <sheetName val="직노"/>
      <sheetName val="형강류 단가 CODE"/>
      <sheetName val="프랜트면허"/>
      <sheetName val="토목주소"/>
      <sheetName val="Project Brief"/>
      <sheetName val="방배동내역(리라)"/>
      <sheetName val="공통가설"/>
      <sheetName val="현장경비"/>
      <sheetName val="건축공사집계표"/>
      <sheetName val="방배동내역 (총괄)"/>
      <sheetName val="부대공사총괄"/>
      <sheetName val="관접합및부설"/>
      <sheetName val="단가"/>
      <sheetName val="Macro(전선)"/>
      <sheetName val="직공비"/>
      <sheetName val="목표세부명세"/>
      <sheetName val="진주방향"/>
      <sheetName val="마산방향"/>
      <sheetName val="bearing"/>
      <sheetName val="간선계산"/>
      <sheetName val="금액내역서"/>
      <sheetName val="Total"/>
      <sheetName val="Tot-sum"/>
      <sheetName val="ABUT수량-A1"/>
      <sheetName val="내역서"/>
      <sheetName val="일위대가목차"/>
      <sheetName val="포장복구집계"/>
      <sheetName val="매립"/>
      <sheetName val="내역서(2)"/>
      <sheetName val="매입세"/>
      <sheetName val="공사개요"/>
      <sheetName val="노임단가"/>
      <sheetName val="단가조사서"/>
      <sheetName val="database"/>
      <sheetName val="guard(mac)"/>
      <sheetName val="설비"/>
      <sheetName val="TS"/>
      <sheetName val="일위대가"/>
      <sheetName val="PBS"/>
      <sheetName val="예산서"/>
      <sheetName val="9-1차이내역"/>
      <sheetName val="b_gunmul"/>
      <sheetName val="b_balju (2)"/>
      <sheetName val="차액보증"/>
      <sheetName val="정부노임단가"/>
      <sheetName val="점수계산1-2"/>
      <sheetName val="C1ㅇ"/>
      <sheetName val="4.전기"/>
      <sheetName val="사급자재총괄"/>
      <sheetName val="중기사용료"/>
      <sheetName val="실행철강하도"/>
      <sheetName val="간접경상비"/>
      <sheetName val="갑지"/>
      <sheetName val="일반공사"/>
      <sheetName val="갑지1"/>
      <sheetName val="JUCKEYK"/>
      <sheetName val="BID"/>
      <sheetName val="SUMMARY"/>
      <sheetName val="PAINT"/>
      <sheetName val="CONCRETE"/>
      <sheetName val="터널조도"/>
      <sheetName val="변경-C"/>
      <sheetName val="노임"/>
      <sheetName val="COVER"/>
      <sheetName val="입력DATA"/>
      <sheetName val="바닥판"/>
      <sheetName val="주빔의 설계"/>
      <sheetName val="input"/>
      <sheetName val="내역"/>
      <sheetName val="입찰안"/>
      <sheetName val="4)유동표"/>
      <sheetName val="전라자금"/>
      <sheetName val="0001new"/>
      <sheetName val="설계조건"/>
      <sheetName val="실행내역서 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연돌일위집계"/>
      <sheetName val="01AC"/>
      <sheetName val="표준건축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  <sheetName val="Sheet2"/>
      <sheetName val="표준건축비"/>
      <sheetName val="주식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방송(체육관)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공문(신)"/>
      <sheetName val="3련 BOX"/>
      <sheetName val="견적대비표"/>
      <sheetName val="Pier 3"/>
      <sheetName val="간선계산"/>
      <sheetName val="BOX(1.5X1.5)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기기리스트"/>
      <sheetName val="단위중기"/>
      <sheetName val="소요자재"/>
      <sheetName val="노무산출서"/>
      <sheetName val="시설일위"/>
      <sheetName val="식재수량표"/>
      <sheetName val="식재일위"/>
      <sheetName val="금융비용"/>
      <sheetName val="K55수출"/>
      <sheetName val="c_balju"/>
      <sheetName val="결과조달"/>
      <sheetName val="2"/>
      <sheetName val="수정2"/>
      <sheetName val="옹벽(수량)"/>
      <sheetName val="적용단가"/>
      <sheetName val="시설물일위"/>
      <sheetName val="부도어음"/>
      <sheetName val="골조시행"/>
      <sheetName val="7-3단면_상시"/>
      <sheetName val="수량집계표"/>
      <sheetName val="공종별수량집계"/>
      <sheetName val="Sheet6"/>
      <sheetName val="12호기내역서(건축분)"/>
      <sheetName val="품셈TABLE"/>
      <sheetName val="옹벽수량집계"/>
      <sheetName val="1SPAN"/>
      <sheetName val="TYPE A"/>
      <sheetName val="기둥(원형)"/>
      <sheetName val="Baby일위대가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WEON"/>
      <sheetName val="산출내역서집계표"/>
      <sheetName val="장비투입 (2)"/>
      <sheetName val="철거산출근거"/>
      <sheetName val="장문교(대전)"/>
      <sheetName val="산출근거"/>
      <sheetName val="영업2"/>
      <sheetName val="설비원가"/>
      <sheetName val="1안98Billing"/>
      <sheetName val="유림골조"/>
      <sheetName val="1ST"/>
      <sheetName val="Total"/>
      <sheetName val="일위대가목차"/>
      <sheetName val="CC16-내역서"/>
      <sheetName val="투자효율분석"/>
      <sheetName val="설계명세서"/>
      <sheetName val="5사남"/>
      <sheetName val="설계기준"/>
      <sheetName val="일위대가(가설)"/>
      <sheetName val="DANGA"/>
      <sheetName val="전기일위대가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교각계산"/>
      <sheetName val="L_type"/>
      <sheetName val="9"/>
      <sheetName val="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단가조사"/>
      <sheetName val="2000년1차"/>
      <sheetName val="실행철강하도"/>
      <sheetName val="일위대가"/>
      <sheetName val="단가산출"/>
      <sheetName val="제품"/>
      <sheetName val="공사내역서"/>
      <sheetName val="GAEY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총괄"/>
      <sheetName val="전기일위대가"/>
      <sheetName val="기계집"/>
      <sheetName val="골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프랜트면허"/>
      <sheetName val="토목주소"/>
      <sheetName val="INPUT"/>
      <sheetName val="차액보증"/>
      <sheetName val="CTEMCOST"/>
      <sheetName val=" 견적서"/>
      <sheetName val="계수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결재인"/>
      <sheetName val="개요 "/>
      <sheetName val="위생기구 마감재"/>
      <sheetName val="배관재질"/>
      <sheetName val="시운전비"/>
      <sheetName val="산출근거"/>
      <sheetName val="추가공사"/>
      <sheetName val="산출근거-1"/>
      <sheetName val="금액산출"/>
      <sheetName val="bearing"/>
      <sheetName val="JUCKEYK"/>
      <sheetName val="간접경상비"/>
      <sheetName val="공문"/>
      <sheetName val="건축집계"/>
      <sheetName val="방수"/>
      <sheetName val="Total"/>
      <sheetName val="내역서"/>
      <sheetName val="평형"/>
      <sheetName val="내역표지"/>
      <sheetName val="총괄"/>
      <sheetName val="일위대가-1"/>
      <sheetName val="물량내역"/>
      <sheetName val="정화조동내역"/>
      <sheetName val="제경비율"/>
      <sheetName val="예가표"/>
      <sheetName val="지급자재"/>
      <sheetName val="수량산출서 갑지"/>
      <sheetName val="차액보증"/>
      <sheetName val="정부노임단가"/>
      <sheetName val="단가대비표"/>
      <sheetName val="Site Expenses"/>
      <sheetName val="#REF"/>
      <sheetName val="LEGEND"/>
      <sheetName val="3련 BOX"/>
      <sheetName val="MOTOR"/>
      <sheetName val="조도계산서 (도서)"/>
      <sheetName val="입찰보고"/>
      <sheetName val="변경내역대비표(2)"/>
      <sheetName val="기성2"/>
      <sheetName val="보집계표"/>
      <sheetName val="에너지동"/>
      <sheetName val="archi(본사)"/>
      <sheetName val="CONCRETE"/>
      <sheetName val="일위대가"/>
      <sheetName val="콤보박스와 리스트박스의 연결"/>
      <sheetName val="FAB별"/>
      <sheetName val="일위대가(계측기설치)"/>
      <sheetName val="prime_apt"/>
      <sheetName val="금융비용"/>
      <sheetName val="인원조직표"/>
      <sheetName val="조명시설"/>
      <sheetName val="ELECTRIC"/>
      <sheetName val="CTEMCOST"/>
      <sheetName val="SCHEDULE"/>
      <sheetName val="입찰안"/>
      <sheetName val="1-1"/>
      <sheetName val="TS"/>
      <sheetName val="FO"/>
      <sheetName val="ITEM"/>
      <sheetName val="화전내"/>
      <sheetName val="실행품의서"/>
      <sheetName val="경비실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삭제금지단가"/>
      <sheetName val="금융비용"/>
      <sheetName val="일위대가"/>
      <sheetName val="총괄내역서"/>
      <sheetName val="단가"/>
      <sheetName val="내역"/>
      <sheetName val="퍼스트"/>
      <sheetName val="CTEMCOST"/>
      <sheetName val="INPUT"/>
      <sheetName val="3BL공동구 수량"/>
      <sheetName val="동해title"/>
      <sheetName val="건장설비"/>
      <sheetName val="내역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정부노임단가"/>
      <sheetName val="원가"/>
      <sheetName val="COVER"/>
      <sheetName val="설계내역서"/>
      <sheetName val="실행철강하도"/>
      <sheetName val="변경내역"/>
      <sheetName val="청천내"/>
      <sheetName val="약품공급2"/>
      <sheetName val="DATA"/>
      <sheetName val="주경기-오배수"/>
      <sheetName val="교통대책내역"/>
      <sheetName val="Civil"/>
      <sheetName val="DB@Acess"/>
      <sheetName val="L-type"/>
      <sheetName val="골조"/>
      <sheetName val="G.R300경비"/>
      <sheetName val="건축공사 집계표"/>
      <sheetName val="에너지동"/>
      <sheetName val="현장관리비 산출내역"/>
      <sheetName val="데이타"/>
      <sheetName val="보조부문비배부"/>
      <sheetName val="01"/>
      <sheetName val="자동제어"/>
      <sheetName val="동일대내"/>
      <sheetName val="1.설계조건"/>
      <sheetName val="2.대외공문"/>
      <sheetName val="일위대가표"/>
      <sheetName val="내역서"/>
      <sheetName val="TEST1"/>
      <sheetName val="교각계산"/>
      <sheetName val="bearing"/>
      <sheetName val="archi(본사)"/>
      <sheetName val="내역서1"/>
      <sheetName val="수량산출"/>
      <sheetName val="NAE-306"/>
      <sheetName val="#REF"/>
      <sheetName val="사급자재"/>
      <sheetName val="집계표"/>
      <sheetName val="대전-교대(A1-A2)"/>
      <sheetName val="교각1"/>
      <sheetName val="타공종이기"/>
      <sheetName val="지급자재"/>
      <sheetName val="Sheet5"/>
      <sheetName val="전기공사"/>
      <sheetName val="DATE"/>
      <sheetName val="품목납기"/>
      <sheetName val="노임단가"/>
      <sheetName val="S0"/>
      <sheetName val="SG"/>
      <sheetName val="제출내역 (2)"/>
      <sheetName val="주안3차A-A"/>
      <sheetName val="개요"/>
      <sheetName val="경상비"/>
      <sheetName val="일위대가"/>
      <sheetName val="설계조건"/>
      <sheetName val="견적"/>
      <sheetName val="내역"/>
      <sheetName val="요율"/>
      <sheetName val="001"/>
      <sheetName val="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목차"/>
      <sheetName val="단위수량"/>
      <sheetName val="가시설수량"/>
      <sheetName val="수량산출"/>
      <sheetName val="200P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현장경상비"/>
      <sheetName val="갑지1"/>
      <sheetName val="원가"/>
      <sheetName val="갑지(추정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일위대가표"/>
      <sheetName val="데이타"/>
      <sheetName val="식재인부"/>
      <sheetName val="노임이"/>
      <sheetName val="실행예산-변경분"/>
      <sheetName val="동원인원"/>
      <sheetName val="집계표"/>
      <sheetName val="시멘트"/>
      <sheetName val="Total"/>
      <sheetName val="판매시설"/>
      <sheetName val="현장관리비"/>
      <sheetName val="작성"/>
      <sheetName val="DATE"/>
      <sheetName val="견적의뢰"/>
      <sheetName val="평가데이터"/>
      <sheetName val="일위대가"/>
      <sheetName val="중기사용료"/>
      <sheetName val="#REF"/>
      <sheetName val="입찰견적보고서"/>
      <sheetName val="금액"/>
      <sheetName val="음료실행"/>
      <sheetName val="협력업체"/>
      <sheetName val="계DATA"/>
      <sheetName val="실DATA "/>
      <sheetName val="건축직영"/>
      <sheetName val="노임단가"/>
      <sheetName val="요율"/>
      <sheetName val="산업"/>
      <sheetName val="수량집계"/>
      <sheetName val="소비자가"/>
      <sheetName val="설계서(7)"/>
      <sheetName val="공구"/>
      <sheetName val="프랜트면허"/>
      <sheetName val="토목주소"/>
      <sheetName val="내역서(1)"/>
      <sheetName val=" 갑  지 "/>
      <sheetName val="지수980731이후"/>
      <sheetName val="총괄내역서"/>
      <sheetName val="예가표"/>
      <sheetName val="내역표지"/>
      <sheetName val="개요"/>
      <sheetName val="현장관리"/>
      <sheetName val="인제내역"/>
      <sheetName val="건축내역서"/>
      <sheetName val="조직도"/>
      <sheetName val="공정표"/>
      <sheetName val="실DATA_"/>
      <sheetName val="조내역"/>
      <sheetName val="조건"/>
      <sheetName val="주식"/>
      <sheetName val="코스모공장 (어음)"/>
      <sheetName val="인사자료총집계"/>
      <sheetName val="A 견적"/>
      <sheetName val="총괄"/>
      <sheetName val="내역"/>
      <sheetName val="내역서"/>
      <sheetName val="실행"/>
      <sheetName val="참조"/>
      <sheetName val="을"/>
      <sheetName val="공문"/>
      <sheetName val="갑지"/>
      <sheetName val="GAEYO"/>
      <sheetName val="경산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삭제금지단가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Customer Databas"/>
      <sheetName val="코드"/>
      <sheetName val="장비사양"/>
      <sheetName val="토사(PE)"/>
      <sheetName val="터널조도"/>
      <sheetName val="APT"/>
      <sheetName val="경쟁실분"/>
      <sheetName val="FD"/>
      <sheetName val="LD"/>
      <sheetName val="5.직원투입현황"/>
      <sheetName val="1안98Billing"/>
      <sheetName val="설계명세서-2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DATA 입력란"/>
      <sheetName val="수목표준대가"/>
      <sheetName val="횡배수관"/>
      <sheetName val="백암비스타내역"/>
      <sheetName val="토공사"/>
      <sheetName val="목표세부명세"/>
      <sheetName val="출력"/>
      <sheetName val="4동급수"/>
      <sheetName val="[내역서(ͭ_x0000_ͭ_x0000__x001c__x0000__x001c__x0000_가표"/>
      <sheetName val="본선토량운반계산서(1)0"/>
      <sheetName val="견적1"/>
      <sheetName val="MAT_N048"/>
      <sheetName val="빙장비사양"/>
      <sheetName val="노무비단가"/>
      <sheetName val="자판실행"/>
      <sheetName val="Apt내역"/>
      <sheetName val="각형맨홀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첩"/>
      <sheetName val="Book1"/>
      <sheetName val="Sheet1"/>
      <sheetName val="Sheet2"/>
      <sheetName val="Sheet3"/>
    </sheetNames>
    <definedNames>
      <definedName name="공종보기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1.우편집중내역서"/>
      <sheetName val="6호기"/>
      <sheetName val="G.R300경비"/>
      <sheetName val="Sheet1"/>
      <sheetName val="수지표"/>
      <sheetName val="셀명"/>
      <sheetName val="기존단가 (2)"/>
      <sheetName val="#REF"/>
      <sheetName val="토목주소"/>
      <sheetName val="프랜트면허"/>
      <sheetName val="집계표"/>
      <sheetName val="관급"/>
      <sheetName val="원가"/>
      <sheetName val="원가계산서(남측)"/>
      <sheetName val="접속도로1"/>
      <sheetName val="APT"/>
      <sheetName val="계수시트"/>
      <sheetName val="인원"/>
      <sheetName val="소비자가"/>
      <sheetName val="토목"/>
      <sheetName val="빌딩 안내"/>
      <sheetName val="CTEMCOST"/>
      <sheetName val="현장관리비"/>
      <sheetName val="노임이"/>
      <sheetName val="대비"/>
      <sheetName val="9811"/>
      <sheetName val="기초일위"/>
      <sheetName val="시설일위"/>
      <sheetName val="조명일위"/>
      <sheetName val="납부서"/>
      <sheetName val="표지"/>
      <sheetName val="200PN"/>
      <sheetName val="설계조건"/>
      <sheetName val="수량집계"/>
      <sheetName val="공사설명서외"/>
      <sheetName val="공리일"/>
      <sheetName val="Customer Databas"/>
      <sheetName val="archi(본사)"/>
      <sheetName val="단"/>
      <sheetName val="Y-WORK"/>
      <sheetName val="우수공"/>
      <sheetName val="단가대비표"/>
      <sheetName val="공사"/>
      <sheetName val="재료ESC투자(BACKUP)"/>
      <sheetName val="자금운용표"/>
      <sheetName val="합쳐져라"/>
      <sheetName val="일위대가 집계표"/>
      <sheetName val="자료"/>
      <sheetName val="노무비"/>
      <sheetName val="조명시설"/>
      <sheetName val="부대tu"/>
      <sheetName val="기준액"/>
      <sheetName val="간접경상비"/>
      <sheetName val="AP1"/>
      <sheetName val="DATE"/>
      <sheetName val="건축개요"/>
      <sheetName val="C1"/>
      <sheetName val="데이타"/>
      <sheetName val="식재인부"/>
      <sheetName val="간접"/>
      <sheetName val="Sheet1 (2)"/>
      <sheetName val="공사대장"/>
      <sheetName val="wall"/>
      <sheetName val="Front"/>
      <sheetName val="인건비 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돈암사업"/>
      <sheetName val="노임이"/>
      <sheetName val="#REF"/>
      <sheetName val="내역서2안"/>
      <sheetName val="갑지"/>
      <sheetName val="부대공"/>
      <sheetName val="토공"/>
      <sheetName val="포장공"/>
      <sheetName val="BID"/>
      <sheetName val="단가조사"/>
      <sheetName val="문학간접"/>
      <sheetName val="Total"/>
      <sheetName val="실행"/>
      <sheetName val="SHEET1"/>
      <sheetName val="J直材4"/>
      <sheetName val="구미4단2"/>
      <sheetName val="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간접비"/>
      <sheetName val="경상비"/>
      <sheetName val="직원근무현황"/>
      <sheetName val="DATA입력"/>
      <sheetName val="급여TABLE"/>
      <sheetName val="집기손료"/>
      <sheetName val="집기류"/>
      <sheetName val="보할 "/>
      <sheetName val="현장조직표 "/>
      <sheetName val="Total"/>
      <sheetName val="돈암사업"/>
      <sheetName val="차액보증"/>
      <sheetName val="터파기및재료"/>
      <sheetName val="일반공사"/>
      <sheetName val="직노"/>
      <sheetName val="노임이"/>
      <sheetName val="토목주소"/>
      <sheetName val="프랜트면허"/>
      <sheetName val="골조"/>
      <sheetName val="Baby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NAE-302"/>
      <sheetName val="개산공사비"/>
      <sheetName val="산출내역서"/>
      <sheetName val="조직"/>
      <sheetName val="총괄"/>
      <sheetName val="일반부표"/>
      <sheetName val="은행"/>
      <sheetName val="단위중량"/>
      <sheetName val="분전함신설"/>
      <sheetName val="접지1종"/>
      <sheetName val="차액보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분전함신설"/>
      <sheetName val="접지1종"/>
    </sheetNames>
    <sheetDataSet>
      <sheetData sheetId="0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입력"/>
      <sheetName val="집계표"/>
      <sheetName val="Sheet3"/>
      <sheetName val="코드표"/>
      <sheetName val="일위_파일"/>
      <sheetName val="단가산출"/>
      <sheetName val="C-노임단가"/>
      <sheetName val="교통대책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공사"/>
      <sheetName val="조명시설"/>
      <sheetName val="내역"/>
      <sheetName val="간접"/>
      <sheetName val="관리"/>
      <sheetName val="물집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COPING"/>
      <sheetName val="I一般比"/>
    </sheetNames>
    <sheetDataSet>
      <sheetData sheetId="0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주안3차A-A"/>
      <sheetName val="건축공사 집계표"/>
      <sheetName val="골조"/>
      <sheetName val="노임단가"/>
      <sheetName val="식재가격"/>
      <sheetName val="식재총괄"/>
      <sheetName val="일위목록"/>
      <sheetName val="총괄"/>
      <sheetName val="COST"/>
      <sheetName val="JUCKEYK"/>
      <sheetName val="간접경상비"/>
      <sheetName val="COVER"/>
      <sheetName val="Cost bd-&quot;A&quot;"/>
      <sheetName val="이토변실(A3-LINE)"/>
      <sheetName val="수목표준대가"/>
      <sheetName val="정화조동내역"/>
      <sheetName val="자재단가"/>
      <sheetName val="내역"/>
      <sheetName val="수량산출"/>
      <sheetName val="차액보증"/>
      <sheetName val="업체('08)"/>
      <sheetName val="DATA"/>
      <sheetName val="데이타"/>
      <sheetName val="A갑지"/>
      <sheetName val="철콘공사"/>
      <sheetName val="하부철근수량"/>
      <sheetName val="금융비용"/>
      <sheetName val="원가서"/>
      <sheetName val="archi(본사)"/>
      <sheetName val="조명시설"/>
      <sheetName val="집계표"/>
      <sheetName val="변압기 및 발전기 용량"/>
      <sheetName val="s.v"/>
      <sheetName val="N賃率-職"/>
      <sheetName val="비용"/>
      <sheetName val="NAE-302"/>
      <sheetName val="대림경상68억"/>
      <sheetName val="#REF"/>
      <sheetName val="배수관공"/>
      <sheetName val="2000년1차"/>
      <sheetName val="노무비"/>
      <sheetName val="송전기본"/>
      <sheetName val="PAN"/>
      <sheetName val="Sheet2 (2)"/>
      <sheetName val="월계"/>
      <sheetName val="지급자재"/>
      <sheetName val="단"/>
      <sheetName val="파이프류"/>
      <sheetName val="7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단가"/>
      <sheetName val="프랜트면허"/>
      <sheetName val="토목주소"/>
      <sheetName val="노무비"/>
      <sheetName val="철근량"/>
      <sheetName val="입찰안"/>
      <sheetName val="Total"/>
      <sheetName val="#REF"/>
      <sheetName val="자재단가"/>
      <sheetName val="건축집행"/>
      <sheetName val="암거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시행결의을"/>
      <sheetName val="Sheet1"/>
      <sheetName val="Sheet2"/>
      <sheetName val="Sheet3"/>
      <sheetName val="220 (2)"/>
      <sheetName val="점수계산1-2"/>
      <sheetName val="집계표"/>
      <sheetName val="건축공사"/>
      <sheetName val="200"/>
      <sheetName val="단가"/>
      <sheetName val="입찰보고"/>
      <sheetName val="2000년 공정표"/>
      <sheetName val="BID"/>
      <sheetName val="골조"/>
      <sheetName val="#REF"/>
      <sheetName val="노임이"/>
      <sheetName val="Total"/>
      <sheetName val="정렬"/>
      <sheetName val="개요"/>
      <sheetName val="실행내역"/>
      <sheetName val="갑지"/>
      <sheetName val="프랜트면허"/>
      <sheetName val="토목주소"/>
      <sheetName val="종합표"/>
      <sheetName val="노임단가"/>
      <sheetName val="내역서"/>
      <sheetName val="공사비총괄표"/>
      <sheetName val="차수공개요"/>
      <sheetName val="내역"/>
      <sheetName val="상시"/>
      <sheetName val="주beam"/>
      <sheetName val="부안일위"/>
      <sheetName val="연부97-1"/>
      <sheetName val="금융비용"/>
      <sheetName val="현장"/>
      <sheetName val="직노"/>
      <sheetName val="입찰안"/>
      <sheetName val="내역서중"/>
      <sheetName val="손익분석"/>
      <sheetName val="내역서 제출"/>
      <sheetName val="2000년1차"/>
      <sheetName val="2000전체분"/>
      <sheetName val="내역서(1)"/>
      <sheetName val="전체"/>
      <sheetName val="조명율표"/>
      <sheetName val="공문"/>
      <sheetName val="입력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입찰서갑지 (3)"/>
      <sheetName val="원가계산서"/>
      <sheetName val="원가계산서 (건)"/>
      <sheetName val="원가계산서 (기)"/>
      <sheetName val="원가계산서 (전)"/>
      <sheetName val="O&amp;P"/>
      <sheetName val="결재판"/>
      <sheetName val="총괄표"/>
      <sheetName val="총괄표 (3)"/>
      <sheetName val="총괄표 (4)"/>
      <sheetName val="건축총괄"/>
      <sheetName val="내역"/>
      <sheetName val="공통"/>
      <sheetName val="간접경상비"/>
      <sheetName val="간접비"/>
      <sheetName val="경상비"/>
      <sheetName val="중앙"/>
      <sheetName val="Total"/>
      <sheetName val="설계내역서"/>
      <sheetName val="골조"/>
      <sheetName val="1.취수장"/>
      <sheetName val="#REF"/>
      <sheetName val="단가"/>
      <sheetName val="SLAB&quot;1&quot;"/>
      <sheetName val="SIL98"/>
      <sheetName val="오억미만"/>
      <sheetName val="입찰안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간접경상비"/>
      <sheetName val="품셈TABLE"/>
      <sheetName val="별표 "/>
      <sheetName val="총괄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골조"/>
      <sheetName val="명단원자료(이전)"/>
      <sheetName val="내역"/>
      <sheetName val="일위대가목록(1)"/>
      <sheetName val="단가대비표(1)"/>
      <sheetName val="공사개요"/>
      <sheetName val="수원공사비"/>
      <sheetName val="경비실"/>
      <sheetName val="인원조직표"/>
      <sheetName val="자재대"/>
      <sheetName val="G-TOTAL"/>
      <sheetName val="19상가"/>
      <sheetName val="총괄"/>
      <sheetName val="노임"/>
      <sheetName val="JUCKEYK"/>
      <sheetName val="Sheet1"/>
      <sheetName val="DATE"/>
      <sheetName val="본공사"/>
      <sheetName val="형틀공사"/>
      <sheetName val="DATA"/>
      <sheetName val="설계내역서"/>
      <sheetName val="간접경상비"/>
      <sheetName val="일위대가목록"/>
      <sheetName val="COVER"/>
      <sheetName val="품셈TABLE"/>
      <sheetName val="BID"/>
      <sheetName val="G.R300경비"/>
      <sheetName val="MOTOR"/>
      <sheetName val="토목내역서"/>
      <sheetName val="NAE-302"/>
      <sheetName val="견적서"/>
      <sheetName val="설 계"/>
      <sheetName val="기초자료"/>
      <sheetName val="xxxxxx"/>
      <sheetName val="DB"/>
      <sheetName val="물가대비표"/>
      <sheetName val="경제성분석"/>
      <sheetName val="백호우계수"/>
      <sheetName val="노임단가"/>
      <sheetName val="설계"/>
      <sheetName val="정화조동내역"/>
      <sheetName val="입력부분"/>
      <sheetName val="색인구역"/>
      <sheetName val="건축공사 집계표"/>
      <sheetName val="3.공통공사대비"/>
      <sheetName val="식재인부"/>
      <sheetName val="토목"/>
      <sheetName val="TYPE-A"/>
      <sheetName val="#REF"/>
      <sheetName val="주식"/>
      <sheetName val="Sheet1 (2)"/>
      <sheetName val="관리,공감"/>
      <sheetName val="집수정(600-700)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식재"/>
      <sheetName val="시설물"/>
      <sheetName val="식재출력용"/>
      <sheetName val="유지관리"/>
      <sheetName val="단가"/>
      <sheetName val="인사자료총집계"/>
      <sheetName val="토사(PE)"/>
      <sheetName val="BID"/>
      <sheetName val="입찰안"/>
      <sheetName val="설계명세서"/>
      <sheetName val="품셈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조직도"/>
      <sheetName val="보할 "/>
      <sheetName val="Total"/>
      <sheetName val="급여TABLE(2004)"/>
      <sheetName val="골조"/>
      <sheetName val="일위대가표"/>
      <sheetName val="신우"/>
      <sheetName val="건축공사 집계표"/>
      <sheetName val="주차구획선수량"/>
      <sheetName val="집계표"/>
      <sheetName val="외부EV"/>
      <sheetName val="연습"/>
      <sheetName val="대치판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Total"/>
      <sheetName val="총괄"/>
      <sheetName val="업체별기성내역"/>
      <sheetName val="전선 및 전선관"/>
      <sheetName val="건축집행"/>
      <sheetName val="집계표"/>
      <sheetName val="익산"/>
      <sheetName val="Sheet1"/>
      <sheetName val="#REF"/>
      <sheetName val="연습"/>
      <sheetName val="1.설계조건"/>
      <sheetName val="토목주소"/>
      <sheetName val="프랜트면허"/>
      <sheetName val="2공구산출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E20"/>
  <sheetViews>
    <sheetView tabSelected="1" view="pageBreakPreview" zoomScaleNormal="100" zoomScaleSheetLayoutView="100" workbookViewId="0">
      <selection activeCell="F13" sqref="F13"/>
    </sheetView>
  </sheetViews>
  <sheetFormatPr defaultColWidth="9" defaultRowHeight="13.5" x14ac:dyDescent="0.3"/>
  <cols>
    <col min="1" max="2" width="18.625" style="28" customWidth="1"/>
    <col min="3" max="3" width="4.625" style="28" customWidth="1"/>
    <col min="4" max="4" width="6.625" style="28" customWidth="1"/>
    <col min="5" max="5" width="10.125" style="28" customWidth="1"/>
    <col min="6" max="6" width="11.5" style="28" customWidth="1"/>
    <col min="7" max="7" width="9.125" style="28" customWidth="1"/>
    <col min="8" max="8" width="12.5" style="28" customWidth="1"/>
    <col min="9" max="9" width="10.125" style="28" customWidth="1"/>
    <col min="10" max="10" width="10.625" style="28" customWidth="1"/>
    <col min="11" max="11" width="9" style="28" customWidth="1"/>
    <col min="12" max="12" width="12.625" style="28" customWidth="1"/>
    <col min="13" max="20" width="10.625" style="40" hidden="1" customWidth="1"/>
    <col min="21" max="21" width="6.625" style="28" customWidth="1"/>
    <col min="22" max="51" width="2.625" style="28" hidden="1" customWidth="1"/>
    <col min="52" max="52" width="10.625" style="28" hidden="1" customWidth="1"/>
    <col min="53" max="54" width="1.625" style="28" hidden="1" customWidth="1"/>
    <col min="55" max="55" width="24.625" style="28" hidden="1" customWidth="1"/>
    <col min="56" max="56" width="10.625" style="28" hidden="1" customWidth="1"/>
    <col min="57" max="57" width="21.875" style="28" customWidth="1"/>
    <col min="58" max="58" width="16.375" style="28" customWidth="1"/>
    <col min="59" max="16384" width="9" style="28"/>
  </cols>
  <sheetData>
    <row r="1" spans="1:57" ht="30" customHeight="1" x14ac:dyDescent="0.3">
      <c r="A1" s="62" t="s">
        <v>218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BE1" s="36"/>
    </row>
    <row r="2" spans="1:57" ht="30" customHeight="1" x14ac:dyDescent="0.3">
      <c r="A2" s="60" t="s">
        <v>174</v>
      </c>
      <c r="B2" s="60" t="s">
        <v>181</v>
      </c>
      <c r="C2" s="60" t="s">
        <v>2</v>
      </c>
      <c r="D2" s="60" t="s">
        <v>3</v>
      </c>
      <c r="E2" s="60" t="s">
        <v>17</v>
      </c>
      <c r="F2" s="60"/>
      <c r="G2" s="60" t="s">
        <v>30</v>
      </c>
      <c r="H2" s="60"/>
      <c r="I2" s="60" t="s">
        <v>189</v>
      </c>
      <c r="J2" s="60"/>
      <c r="K2" s="60" t="s">
        <v>201</v>
      </c>
      <c r="L2" s="60"/>
      <c r="M2" s="61" t="s">
        <v>17</v>
      </c>
      <c r="N2" s="61"/>
      <c r="O2" s="61" t="s">
        <v>30</v>
      </c>
      <c r="P2" s="61"/>
      <c r="Q2" s="61" t="s">
        <v>189</v>
      </c>
      <c r="R2" s="61"/>
      <c r="S2" s="61" t="s">
        <v>201</v>
      </c>
      <c r="T2" s="61"/>
      <c r="U2" s="60" t="s">
        <v>13</v>
      </c>
      <c r="V2" s="59" t="s">
        <v>14</v>
      </c>
      <c r="W2" s="59" t="s">
        <v>130</v>
      </c>
      <c r="X2" s="59" t="s">
        <v>119</v>
      </c>
      <c r="Y2" s="59" t="s">
        <v>28</v>
      </c>
      <c r="Z2" s="59" t="s">
        <v>123</v>
      </c>
      <c r="AA2" s="59" t="s">
        <v>151</v>
      </c>
      <c r="AB2" s="59" t="s">
        <v>125</v>
      </c>
      <c r="AC2" s="59" t="s">
        <v>48</v>
      </c>
      <c r="AD2" s="59" t="s">
        <v>49</v>
      </c>
      <c r="AE2" s="59" t="s">
        <v>116</v>
      </c>
      <c r="AF2" s="59" t="s">
        <v>15</v>
      </c>
      <c r="AG2" s="59" t="s">
        <v>62</v>
      </c>
      <c r="AH2" s="59" t="s">
        <v>54</v>
      </c>
      <c r="AI2" s="59" t="s">
        <v>8</v>
      </c>
      <c r="AJ2" s="59" t="s">
        <v>29</v>
      </c>
      <c r="AK2" s="59" t="s">
        <v>33</v>
      </c>
      <c r="AL2" s="59" t="s">
        <v>61</v>
      </c>
      <c r="AM2" s="59" t="s">
        <v>45</v>
      </c>
      <c r="AN2" s="59" t="s">
        <v>40</v>
      </c>
      <c r="AO2" s="59" t="s">
        <v>31</v>
      </c>
      <c r="AP2" s="59" t="s">
        <v>6</v>
      </c>
      <c r="AQ2" s="59" t="s">
        <v>36</v>
      </c>
      <c r="AR2" s="59" t="s">
        <v>47</v>
      </c>
      <c r="AS2" s="59" t="s">
        <v>58</v>
      </c>
      <c r="AT2" s="59" t="s">
        <v>39</v>
      </c>
      <c r="AU2" s="59" t="s">
        <v>51</v>
      </c>
      <c r="AV2" s="59" t="s">
        <v>42</v>
      </c>
      <c r="AW2" s="59" t="s">
        <v>32</v>
      </c>
      <c r="AX2" s="59" t="s">
        <v>50</v>
      </c>
      <c r="AY2" s="59" t="s">
        <v>56</v>
      </c>
      <c r="AZ2" s="59" t="s">
        <v>53</v>
      </c>
      <c r="BA2" s="59" t="s">
        <v>12</v>
      </c>
      <c r="BB2" s="59" t="s">
        <v>5</v>
      </c>
      <c r="BC2" s="59" t="s">
        <v>57</v>
      </c>
      <c r="BD2" s="59" t="s">
        <v>43</v>
      </c>
    </row>
    <row r="3" spans="1:57" ht="30" customHeight="1" x14ac:dyDescent="0.3">
      <c r="A3" s="60"/>
      <c r="B3" s="60"/>
      <c r="C3" s="60"/>
      <c r="D3" s="60"/>
      <c r="E3" s="29" t="s">
        <v>19</v>
      </c>
      <c r="F3" s="29" t="s">
        <v>22</v>
      </c>
      <c r="G3" s="29" t="s">
        <v>19</v>
      </c>
      <c r="H3" s="29" t="s">
        <v>22</v>
      </c>
      <c r="I3" s="29" t="s">
        <v>19</v>
      </c>
      <c r="J3" s="29" t="s">
        <v>22</v>
      </c>
      <c r="K3" s="29" t="s">
        <v>19</v>
      </c>
      <c r="L3" s="29" t="s">
        <v>22</v>
      </c>
      <c r="M3" s="37" t="s">
        <v>19</v>
      </c>
      <c r="N3" s="37" t="s">
        <v>22</v>
      </c>
      <c r="O3" s="37" t="s">
        <v>19</v>
      </c>
      <c r="P3" s="37" t="s">
        <v>22</v>
      </c>
      <c r="Q3" s="37" t="s">
        <v>19</v>
      </c>
      <c r="R3" s="37" t="s">
        <v>22</v>
      </c>
      <c r="S3" s="37" t="s">
        <v>19</v>
      </c>
      <c r="T3" s="37" t="s">
        <v>22</v>
      </c>
      <c r="U3" s="60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</row>
    <row r="4" spans="1:57" ht="30" customHeight="1" x14ac:dyDescent="0.3">
      <c r="A4" s="41" t="s">
        <v>226</v>
      </c>
      <c r="B4" s="30"/>
      <c r="C4" s="35">
        <v>1</v>
      </c>
      <c r="D4" s="53" t="s">
        <v>217</v>
      </c>
      <c r="E4" s="48"/>
      <c r="F4" s="48"/>
      <c r="G4" s="48"/>
      <c r="H4" s="48"/>
      <c r="I4" s="48"/>
      <c r="J4" s="48"/>
      <c r="K4" s="48"/>
      <c r="L4" s="48"/>
      <c r="M4" s="49">
        <f>TRUNC(일위대가목록!E4,0)</f>
        <v>0</v>
      </c>
      <c r="N4" s="49" t="e">
        <f>TRUNC(M4*D4,0)</f>
        <v>#VALUE!</v>
      </c>
      <c r="O4" s="49">
        <f>TRUNC(일위대가목록!F4,0)</f>
        <v>4938</v>
      </c>
      <c r="P4" s="49" t="e">
        <f>TRUNC(O4*D4,0)</f>
        <v>#VALUE!</v>
      </c>
      <c r="Q4" s="49">
        <f>TRUNC(일위대가목록!G4,0)</f>
        <v>0</v>
      </c>
      <c r="R4" s="49" t="e">
        <f>TRUNC(Q4*D4,0)</f>
        <v>#VALUE!</v>
      </c>
      <c r="S4" s="49">
        <f t="shared" ref="S4:T6" si="0">TRUNC(M4+O4+Q4,0)</f>
        <v>4938</v>
      </c>
      <c r="T4" s="49" t="e">
        <f t="shared" si="0"/>
        <v>#VALUE!</v>
      </c>
      <c r="U4" s="50"/>
      <c r="V4" s="33" t="s">
        <v>171</v>
      </c>
      <c r="W4" s="33" t="s">
        <v>122</v>
      </c>
      <c r="X4" s="33" t="s">
        <v>122</v>
      </c>
      <c r="Y4" s="33" t="s">
        <v>83</v>
      </c>
      <c r="Z4" s="33" t="s">
        <v>159</v>
      </c>
      <c r="AA4" s="33" t="s">
        <v>117</v>
      </c>
      <c r="AB4" s="33" t="s">
        <v>117</v>
      </c>
      <c r="AZ4" s="33" t="s">
        <v>122</v>
      </c>
      <c r="BA4" s="33" t="s">
        <v>122</v>
      </c>
      <c r="BC4" s="33" t="s">
        <v>167</v>
      </c>
      <c r="BD4" s="28">
        <v>65</v>
      </c>
    </row>
    <row r="5" spans="1:57" ht="30" customHeight="1" x14ac:dyDescent="0.3">
      <c r="A5" s="30" t="s">
        <v>219</v>
      </c>
      <c r="B5" s="30" t="s">
        <v>221</v>
      </c>
      <c r="C5" s="51" t="s">
        <v>222</v>
      </c>
      <c r="D5" s="52">
        <v>2</v>
      </c>
      <c r="E5" s="47"/>
      <c r="F5" s="47"/>
      <c r="G5" s="47"/>
      <c r="H5" s="47"/>
      <c r="I5" s="47"/>
      <c r="J5" s="47"/>
      <c r="K5" s="47"/>
      <c r="L5" s="47"/>
      <c r="M5" s="38">
        <f>TRUNC(단가대비표!O5,0)</f>
        <v>0</v>
      </c>
      <c r="N5" s="38">
        <f>TRUNC(M5*D5,0)</f>
        <v>0</v>
      </c>
      <c r="O5" s="38">
        <f>TRUNC(단가대비표!P5,0)</f>
        <v>0</v>
      </c>
      <c r="P5" s="38">
        <f>TRUNC(O5*D5,0)</f>
        <v>0</v>
      </c>
      <c r="Q5" s="38">
        <f>TRUNC(단가대비표!V5,0)</f>
        <v>550000</v>
      </c>
      <c r="R5" s="38">
        <f>TRUNC(Q5*D5,0)</f>
        <v>1100000</v>
      </c>
      <c r="S5" s="38">
        <f t="shared" si="0"/>
        <v>550000</v>
      </c>
      <c r="T5" s="38">
        <f t="shared" si="0"/>
        <v>1100000</v>
      </c>
      <c r="U5" s="43"/>
      <c r="V5" s="33" t="s">
        <v>108</v>
      </c>
      <c r="W5" s="33" t="s">
        <v>122</v>
      </c>
      <c r="X5" s="33" t="s">
        <v>122</v>
      </c>
      <c r="Y5" s="33" t="s">
        <v>83</v>
      </c>
      <c r="Z5" s="33" t="s">
        <v>117</v>
      </c>
      <c r="AA5" s="33" t="s">
        <v>117</v>
      </c>
      <c r="AB5" s="33" t="s">
        <v>159</v>
      </c>
      <c r="AZ5" s="33" t="s">
        <v>122</v>
      </c>
      <c r="BA5" s="33" t="s">
        <v>122</v>
      </c>
      <c r="BC5" s="33" t="s">
        <v>0</v>
      </c>
      <c r="BD5" s="28">
        <v>35</v>
      </c>
    </row>
    <row r="6" spans="1:57" ht="30" customHeight="1" x14ac:dyDescent="0.3">
      <c r="A6" s="31" t="s">
        <v>220</v>
      </c>
      <c r="B6" s="30" t="s">
        <v>224</v>
      </c>
      <c r="C6" s="51" t="s">
        <v>223</v>
      </c>
      <c r="D6" s="52">
        <v>20</v>
      </c>
      <c r="E6" s="47"/>
      <c r="F6" s="47"/>
      <c r="G6" s="47"/>
      <c r="H6" s="47"/>
      <c r="I6" s="47"/>
      <c r="J6" s="47"/>
      <c r="K6" s="47"/>
      <c r="L6" s="47"/>
      <c r="M6" s="38">
        <f>일위대가목록!E6</f>
        <v>9063.9</v>
      </c>
      <c r="N6" s="38">
        <f>M6*D6</f>
        <v>181278</v>
      </c>
      <c r="O6" s="38">
        <f>일위대가목록!F6</f>
        <v>44299</v>
      </c>
      <c r="P6" s="38">
        <f>O6*D6</f>
        <v>885980</v>
      </c>
      <c r="Q6" s="38">
        <f>일위대가목록!G6</f>
        <v>54110.8</v>
      </c>
      <c r="R6" s="38">
        <f>Q6*D6</f>
        <v>1082216</v>
      </c>
      <c r="S6" s="38">
        <f t="shared" si="0"/>
        <v>107473</v>
      </c>
      <c r="T6" s="38">
        <f t="shared" si="0"/>
        <v>2149474</v>
      </c>
      <c r="U6" s="44"/>
      <c r="V6" s="33"/>
      <c r="W6" s="33"/>
      <c r="X6" s="33"/>
      <c r="Y6" s="33"/>
      <c r="Z6" s="33"/>
      <c r="AA6" s="33"/>
      <c r="AB6" s="33"/>
      <c r="AZ6" s="33"/>
      <c r="BA6" s="33"/>
      <c r="BC6" s="33"/>
    </row>
    <row r="7" spans="1:57" ht="30" customHeight="1" x14ac:dyDescent="0.3">
      <c r="A7" s="31"/>
      <c r="B7" s="31"/>
      <c r="C7" s="51"/>
      <c r="D7" s="52"/>
      <c r="E7" s="32"/>
      <c r="F7" s="32"/>
      <c r="G7" s="32"/>
      <c r="H7" s="32"/>
      <c r="I7" s="32"/>
      <c r="J7" s="32"/>
      <c r="K7" s="32"/>
      <c r="L7" s="32"/>
      <c r="M7" s="38">
        <f>일위대가목록!E5</f>
        <v>31695</v>
      </c>
      <c r="N7" s="38">
        <f>TRUNC(M7*D7,0)</f>
        <v>0</v>
      </c>
      <c r="O7" s="38">
        <f>일위대가목록!F5</f>
        <v>26977.599999999999</v>
      </c>
      <c r="P7" s="38">
        <f>TRUNC(O7*D7,0)</f>
        <v>0</v>
      </c>
      <c r="Q7" s="38">
        <f>일위대가목록!G5</f>
        <v>0</v>
      </c>
      <c r="R7" s="38">
        <f>TRUNC(Q7*D7,0)</f>
        <v>0</v>
      </c>
      <c r="S7" s="38">
        <f>일위대가목록!H5</f>
        <v>58672.6</v>
      </c>
      <c r="T7" s="38">
        <f>TRUNC(N7+P7+R7,0)</f>
        <v>0</v>
      </c>
      <c r="U7" s="31"/>
      <c r="V7" s="33" t="s">
        <v>107</v>
      </c>
      <c r="W7" s="33" t="s">
        <v>122</v>
      </c>
      <c r="X7" s="33" t="s">
        <v>122</v>
      </c>
      <c r="Y7" s="33" t="s">
        <v>83</v>
      </c>
      <c r="Z7" s="33" t="s">
        <v>117</v>
      </c>
      <c r="AA7" s="33" t="s">
        <v>117</v>
      </c>
      <c r="AB7" s="33" t="s">
        <v>159</v>
      </c>
      <c r="AZ7" s="33" t="s">
        <v>122</v>
      </c>
      <c r="BA7" s="33" t="s">
        <v>122</v>
      </c>
      <c r="BC7" s="33" t="s">
        <v>1</v>
      </c>
      <c r="BD7" s="28">
        <v>57</v>
      </c>
      <c r="BE7" s="34"/>
    </row>
    <row r="8" spans="1:57" ht="30" customHeight="1" x14ac:dyDescent="0.3">
      <c r="A8" s="46" t="s">
        <v>225</v>
      </c>
      <c r="B8" s="31"/>
      <c r="C8" s="53">
        <v>1</v>
      </c>
      <c r="D8" s="54" t="s">
        <v>217</v>
      </c>
      <c r="E8" s="48"/>
      <c r="F8" s="48"/>
      <c r="G8" s="48"/>
      <c r="H8" s="48"/>
      <c r="I8" s="48"/>
      <c r="J8" s="48"/>
      <c r="K8" s="48"/>
      <c r="L8" s="48"/>
      <c r="M8" s="38">
        <f>일위대가목록!E7</f>
        <v>5205.6000000000004</v>
      </c>
      <c r="N8" s="38" t="e">
        <f>TRUNC(M8*D8,0)</f>
        <v>#VALUE!</v>
      </c>
      <c r="O8" s="38">
        <f>일위대가목록!F7</f>
        <v>4696</v>
      </c>
      <c r="P8" s="38" t="e">
        <f>TRUNC(O8*D8,0)</f>
        <v>#VALUE!</v>
      </c>
      <c r="Q8" s="38">
        <f>일위대가목록!G7</f>
        <v>0</v>
      </c>
      <c r="R8" s="38" t="e">
        <f>TRUNC(Q8*D8,0)</f>
        <v>#VALUE!</v>
      </c>
      <c r="S8" s="38">
        <f>일위대가목록!H7</f>
        <v>9901.6</v>
      </c>
      <c r="T8" s="38" t="e">
        <f>TRUNC(N8+P8+R8,0)</f>
        <v>#VALUE!</v>
      </c>
      <c r="U8" s="31"/>
    </row>
    <row r="9" spans="1:57" ht="30" customHeight="1" x14ac:dyDescent="0.3">
      <c r="A9" s="31" t="s">
        <v>227</v>
      </c>
      <c r="B9" s="31" t="s">
        <v>229</v>
      </c>
      <c r="C9" s="51" t="s">
        <v>215</v>
      </c>
      <c r="D9" s="52">
        <v>300</v>
      </c>
      <c r="E9" s="47"/>
      <c r="F9" s="47"/>
      <c r="G9" s="47"/>
      <c r="H9" s="47"/>
      <c r="I9" s="47"/>
      <c r="J9" s="47"/>
      <c r="K9" s="47"/>
      <c r="L9" s="47"/>
      <c r="M9" s="39"/>
      <c r="N9" s="39"/>
      <c r="O9" s="39"/>
      <c r="P9" s="39"/>
      <c r="Q9" s="39"/>
      <c r="R9" s="39"/>
      <c r="S9" s="39"/>
      <c r="T9" s="39"/>
      <c r="U9" s="31"/>
    </row>
    <row r="10" spans="1:57" ht="30" customHeight="1" x14ac:dyDescent="0.3">
      <c r="A10" s="31" t="s">
        <v>228</v>
      </c>
      <c r="B10" s="31" t="s">
        <v>230</v>
      </c>
      <c r="C10" s="52" t="s">
        <v>215</v>
      </c>
      <c r="D10" s="52">
        <v>500</v>
      </c>
      <c r="E10" s="47"/>
      <c r="F10" s="47"/>
      <c r="G10" s="47"/>
      <c r="H10" s="47"/>
      <c r="I10" s="47"/>
      <c r="J10" s="47"/>
      <c r="K10" s="47"/>
      <c r="L10" s="47"/>
      <c r="M10" s="39"/>
      <c r="N10" s="39"/>
      <c r="O10" s="39"/>
      <c r="P10" s="39"/>
      <c r="Q10" s="39"/>
      <c r="R10" s="39"/>
      <c r="S10" s="39"/>
      <c r="T10" s="39"/>
      <c r="U10" s="31"/>
    </row>
    <row r="11" spans="1:57" ht="30" customHeight="1" x14ac:dyDescent="0.3">
      <c r="A11" s="31" t="s">
        <v>231</v>
      </c>
      <c r="B11" s="31" t="s">
        <v>232</v>
      </c>
      <c r="C11" s="52" t="s">
        <v>216</v>
      </c>
      <c r="D11" s="52">
        <v>2</v>
      </c>
      <c r="E11" s="47"/>
      <c r="F11" s="47"/>
      <c r="G11" s="47"/>
      <c r="H11" s="47"/>
      <c r="I11" s="47"/>
      <c r="J11" s="47"/>
      <c r="K11" s="47"/>
      <c r="L11" s="47"/>
      <c r="M11" s="39"/>
      <c r="N11" s="39"/>
      <c r="O11" s="39"/>
      <c r="P11" s="39"/>
      <c r="Q11" s="39"/>
      <c r="R11" s="39"/>
      <c r="S11" s="39"/>
      <c r="T11" s="39"/>
      <c r="U11" s="31"/>
    </row>
    <row r="12" spans="1:57" ht="30" customHeight="1" x14ac:dyDescent="0.3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9"/>
      <c r="N12" s="39"/>
      <c r="O12" s="39"/>
      <c r="P12" s="39"/>
      <c r="Q12" s="39"/>
      <c r="R12" s="39"/>
      <c r="S12" s="39"/>
      <c r="T12" s="39"/>
      <c r="U12" s="31"/>
    </row>
    <row r="13" spans="1:57" ht="30" customHeight="1" x14ac:dyDescent="0.3">
      <c r="A13" s="46" t="s">
        <v>233</v>
      </c>
      <c r="B13" s="31"/>
      <c r="C13" s="53">
        <v>1</v>
      </c>
      <c r="D13" s="53" t="s">
        <v>217</v>
      </c>
      <c r="E13" s="48"/>
      <c r="F13" s="56"/>
      <c r="G13" s="48"/>
      <c r="H13" s="48"/>
      <c r="I13" s="48"/>
      <c r="J13" s="48"/>
      <c r="K13" s="48"/>
      <c r="L13" s="48"/>
      <c r="M13" s="39"/>
      <c r="N13" s="39"/>
      <c r="O13" s="39"/>
      <c r="P13" s="39"/>
      <c r="Q13" s="39"/>
      <c r="R13" s="39"/>
      <c r="S13" s="39"/>
      <c r="T13" s="39"/>
      <c r="U13" s="31"/>
    </row>
    <row r="14" spans="1:57" ht="30" customHeight="1" x14ac:dyDescent="0.3">
      <c r="A14" s="55" t="s">
        <v>234</v>
      </c>
      <c r="B14" s="31"/>
      <c r="C14" s="52" t="s">
        <v>216</v>
      </c>
      <c r="D14" s="52">
        <v>4</v>
      </c>
      <c r="E14" s="47"/>
      <c r="F14" s="47"/>
      <c r="G14" s="47"/>
      <c r="H14" s="47"/>
      <c r="I14" s="47"/>
      <c r="J14" s="47"/>
      <c r="K14" s="47"/>
      <c r="L14" s="47"/>
      <c r="M14" s="39"/>
      <c r="N14" s="39"/>
      <c r="O14" s="39"/>
      <c r="P14" s="39"/>
      <c r="Q14" s="39"/>
      <c r="R14" s="39"/>
      <c r="S14" s="39"/>
      <c r="T14" s="39"/>
      <c r="U14" s="31"/>
    </row>
    <row r="15" spans="1:57" ht="30" customHeight="1" x14ac:dyDescent="0.3">
      <c r="A15" s="31" t="s">
        <v>235</v>
      </c>
      <c r="B15" s="31"/>
      <c r="C15" s="52" t="s">
        <v>216</v>
      </c>
      <c r="D15" s="52">
        <v>4</v>
      </c>
      <c r="E15" s="47"/>
      <c r="F15" s="47"/>
      <c r="G15" s="47"/>
      <c r="H15" s="47"/>
      <c r="I15" s="47"/>
      <c r="J15" s="47"/>
      <c r="K15" s="47"/>
      <c r="L15" s="47"/>
      <c r="M15" s="39"/>
      <c r="N15" s="39"/>
      <c r="O15" s="39"/>
      <c r="P15" s="39"/>
      <c r="Q15" s="39"/>
      <c r="R15" s="39"/>
      <c r="S15" s="39"/>
      <c r="T15" s="39"/>
      <c r="U15" s="31"/>
    </row>
    <row r="16" spans="1:57" ht="30" customHeight="1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9"/>
      <c r="N16" s="39"/>
      <c r="O16" s="39"/>
      <c r="P16" s="39"/>
      <c r="Q16" s="39"/>
      <c r="R16" s="39"/>
      <c r="S16" s="39"/>
      <c r="T16" s="39"/>
      <c r="U16" s="31"/>
    </row>
    <row r="17" spans="1:22" ht="30" customHeight="1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9"/>
      <c r="N17" s="39"/>
      <c r="O17" s="39"/>
      <c r="P17" s="39"/>
      <c r="Q17" s="39"/>
      <c r="R17" s="39"/>
      <c r="S17" s="39"/>
      <c r="T17" s="39"/>
      <c r="U17" s="31"/>
    </row>
    <row r="18" spans="1:22" ht="30" customHeight="1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9"/>
      <c r="N18" s="39"/>
      <c r="O18" s="39"/>
      <c r="P18" s="39"/>
      <c r="Q18" s="39"/>
      <c r="R18" s="39"/>
      <c r="S18" s="39"/>
      <c r="T18" s="39"/>
      <c r="U18" s="31"/>
    </row>
    <row r="19" spans="1:22" ht="30" customHeight="1" x14ac:dyDescent="0.3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9"/>
      <c r="N19" s="39"/>
      <c r="O19" s="39"/>
      <c r="P19" s="39"/>
      <c r="Q19" s="39"/>
      <c r="R19" s="39"/>
      <c r="S19" s="39"/>
      <c r="T19" s="39"/>
      <c r="U19" s="31"/>
    </row>
    <row r="20" spans="1:22" ht="30" customHeight="1" x14ac:dyDescent="0.3">
      <c r="A20" s="42" t="s">
        <v>211</v>
      </c>
      <c r="B20" s="46"/>
      <c r="C20" s="46"/>
      <c r="D20" s="46"/>
      <c r="E20" s="46"/>
      <c r="F20" s="45"/>
      <c r="G20" s="46"/>
      <c r="H20" s="45"/>
      <c r="I20" s="46"/>
      <c r="J20" s="45"/>
      <c r="K20" s="46"/>
      <c r="L20" s="45"/>
      <c r="M20" s="57"/>
      <c r="N20" s="58" t="e">
        <f>SUM(N4:N19)</f>
        <v>#VALUE!</v>
      </c>
      <c r="O20" s="57"/>
      <c r="P20" s="58" t="e">
        <f>SUM(P4:P19)</f>
        <v>#VALUE!</v>
      </c>
      <c r="Q20" s="57"/>
      <c r="R20" s="58" t="e">
        <f>SUM(R4:R19)</f>
        <v>#VALUE!</v>
      </c>
      <c r="S20" s="57"/>
      <c r="T20" s="58" t="e">
        <f>SUM(T4:T19)</f>
        <v>#VALUE!</v>
      </c>
      <c r="U20" s="46"/>
      <c r="V20" s="28" t="s">
        <v>59</v>
      </c>
    </row>
  </sheetData>
  <mergeCells count="49">
    <mergeCell ref="AZ2:AZ3"/>
    <mergeCell ref="BA2:BA3"/>
    <mergeCell ref="BB2:BB3"/>
    <mergeCell ref="BC2:BC3"/>
    <mergeCell ref="BD2:BD3"/>
    <mergeCell ref="AY2:AY3"/>
    <mergeCell ref="AN2:AN3"/>
    <mergeCell ref="AO2:AO3"/>
    <mergeCell ref="AP2:AP3"/>
    <mergeCell ref="AQ2:AQ3"/>
    <mergeCell ref="AR2:AR3"/>
    <mergeCell ref="AS2:AS3"/>
    <mergeCell ref="AT2:AT3"/>
    <mergeCell ref="AU2:AU3"/>
    <mergeCell ref="AV2:AV3"/>
    <mergeCell ref="AW2:AW3"/>
    <mergeCell ref="AX2:AX3"/>
    <mergeCell ref="W2:W3"/>
    <mergeCell ref="X2:X3"/>
    <mergeCell ref="Y2:Y3"/>
    <mergeCell ref="Z2:Z3"/>
    <mergeCell ref="AM2:AM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A2:AA3"/>
    <mergeCell ref="A1:U1"/>
    <mergeCell ref="A2:A3"/>
    <mergeCell ref="B2:B3"/>
    <mergeCell ref="C2:C3"/>
    <mergeCell ref="D2:D3"/>
    <mergeCell ref="M2:N2"/>
    <mergeCell ref="O2:P2"/>
    <mergeCell ref="Q2:R2"/>
    <mergeCell ref="S2:T2"/>
    <mergeCell ref="U2:U3"/>
    <mergeCell ref="E2:F2"/>
    <mergeCell ref="G2:H2"/>
    <mergeCell ref="I2:J2"/>
    <mergeCell ref="K2:L2"/>
    <mergeCell ref="V2:V3"/>
  </mergeCells>
  <phoneticPr fontId="7" type="noConversion"/>
  <pageMargins left="0.62" right="0" top="0.32" bottom="0.28999999999999998" header="0" footer="0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A1:N7"/>
  <sheetViews>
    <sheetView topLeftCell="B1" zoomScaleNormal="100" zoomScaleSheetLayoutView="75" workbookViewId="0">
      <selection activeCell="H4" sqref="H4"/>
    </sheetView>
  </sheetViews>
  <sheetFormatPr defaultColWidth="9"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63" t="s">
        <v>187</v>
      </c>
      <c r="B1" s="63"/>
      <c r="C1" s="63"/>
      <c r="D1" s="63"/>
      <c r="E1" s="63"/>
      <c r="F1" s="63"/>
      <c r="G1" s="63"/>
      <c r="H1" s="63"/>
      <c r="I1" s="63"/>
      <c r="J1" s="63"/>
    </row>
    <row r="2" spans="1:14" ht="30" customHeight="1" x14ac:dyDescent="0.3">
      <c r="A2" s="64" t="s">
        <v>212</v>
      </c>
      <c r="B2" s="64"/>
      <c r="C2" s="64"/>
      <c r="D2" s="64"/>
      <c r="E2" s="64"/>
      <c r="F2" s="64"/>
      <c r="G2" s="64"/>
      <c r="H2" s="64"/>
      <c r="I2" s="64"/>
      <c r="J2" s="64"/>
    </row>
    <row r="3" spans="1:14" ht="30" customHeight="1" x14ac:dyDescent="0.3">
      <c r="A3" s="2" t="s">
        <v>44</v>
      </c>
      <c r="B3" s="2" t="s">
        <v>174</v>
      </c>
      <c r="C3" s="2" t="s">
        <v>181</v>
      </c>
      <c r="D3" s="2" t="s">
        <v>2</v>
      </c>
      <c r="E3" s="2" t="s">
        <v>73</v>
      </c>
      <c r="F3" s="2" t="s">
        <v>74</v>
      </c>
      <c r="G3" s="2" t="s">
        <v>93</v>
      </c>
      <c r="H3" s="2" t="s">
        <v>81</v>
      </c>
      <c r="I3" s="2" t="s">
        <v>68</v>
      </c>
      <c r="J3" s="2" t="s">
        <v>182</v>
      </c>
      <c r="K3" s="1" t="s">
        <v>78</v>
      </c>
      <c r="L3" s="1" t="s">
        <v>136</v>
      </c>
      <c r="M3" s="1" t="s">
        <v>38</v>
      </c>
      <c r="N3" s="1" t="s">
        <v>63</v>
      </c>
    </row>
    <row r="4" spans="1:14" ht="30" customHeight="1" x14ac:dyDescent="0.3">
      <c r="A4" s="3" t="s">
        <v>171</v>
      </c>
      <c r="B4" s="3" t="s">
        <v>184</v>
      </c>
      <c r="C4" s="3" t="s">
        <v>118</v>
      </c>
      <c r="D4" s="3" t="s">
        <v>131</v>
      </c>
      <c r="E4" s="6">
        <f>일위대가!F6</f>
        <v>0</v>
      </c>
      <c r="F4" s="6">
        <f>일위대가!H6</f>
        <v>4938</v>
      </c>
      <c r="G4" s="6">
        <f>일위대가!J6</f>
        <v>0</v>
      </c>
      <c r="H4" s="6">
        <f>E4+F4+G4</f>
        <v>4938</v>
      </c>
      <c r="I4" s="3" t="s">
        <v>9</v>
      </c>
      <c r="J4" s="3" t="s">
        <v>122</v>
      </c>
      <c r="K4" s="1" t="s">
        <v>122</v>
      </c>
      <c r="L4" s="1" t="s">
        <v>122</v>
      </c>
      <c r="M4" s="1" t="s">
        <v>122</v>
      </c>
      <c r="N4" s="1" t="s">
        <v>122</v>
      </c>
    </row>
    <row r="5" spans="1:14" ht="30" customHeight="1" x14ac:dyDescent="0.3">
      <c r="B5" s="20" t="s">
        <v>175</v>
      </c>
      <c r="C5" s="20"/>
      <c r="D5" s="3" t="s">
        <v>131</v>
      </c>
      <c r="E5" s="19">
        <f>일위대가!F20</f>
        <v>31695</v>
      </c>
      <c r="F5" s="19">
        <f>일위대가!H20</f>
        <v>26977.599999999999</v>
      </c>
      <c r="G5" s="19">
        <f>일위대가!J20</f>
        <v>0</v>
      </c>
      <c r="H5" s="19">
        <f>일위대가!L20</f>
        <v>58672.6</v>
      </c>
      <c r="I5" s="3" t="s">
        <v>21</v>
      </c>
      <c r="J5" s="20"/>
    </row>
    <row r="6" spans="1:14" ht="30" customHeight="1" x14ac:dyDescent="0.3">
      <c r="B6" s="20" t="s">
        <v>180</v>
      </c>
      <c r="C6" s="20" t="s">
        <v>98</v>
      </c>
      <c r="D6" s="20" t="s">
        <v>120</v>
      </c>
      <c r="E6" s="19">
        <f>일위대가!F27</f>
        <v>9063.9</v>
      </c>
      <c r="F6" s="19">
        <f>일위대가!H27</f>
        <v>44299</v>
      </c>
      <c r="G6" s="19">
        <f>일위대가!J27</f>
        <v>54110.8</v>
      </c>
      <c r="H6" s="19">
        <f>일위대가!L27</f>
        <v>107473.70000000001</v>
      </c>
      <c r="I6" s="3" t="s">
        <v>99</v>
      </c>
      <c r="J6" s="20"/>
    </row>
    <row r="7" spans="1:14" ht="30" customHeight="1" x14ac:dyDescent="0.3">
      <c r="B7" s="20" t="s">
        <v>169</v>
      </c>
      <c r="C7" s="20" t="s">
        <v>165</v>
      </c>
      <c r="D7" s="20" t="s">
        <v>111</v>
      </c>
      <c r="E7" s="19">
        <f>일위대가!F32</f>
        <v>5205.6000000000004</v>
      </c>
      <c r="F7" s="19">
        <f>일위대가!H32</f>
        <v>4696</v>
      </c>
      <c r="G7" s="19">
        <f>일위대가!J32</f>
        <v>0</v>
      </c>
      <c r="H7" s="19">
        <f>일위대가!L32</f>
        <v>9901.6</v>
      </c>
      <c r="I7" s="3" t="s">
        <v>27</v>
      </c>
      <c r="J7" s="20"/>
    </row>
  </sheetData>
  <mergeCells count="2">
    <mergeCell ref="A1:J1"/>
    <mergeCell ref="A2:J2"/>
  </mergeCells>
  <phoneticPr fontId="7" type="noConversion"/>
  <pageMargins left="0.78694444894790649" right="0" top="0.39347222447395325" bottom="0.39347222447395325" header="0" footer="0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AY76"/>
  <sheetViews>
    <sheetView zoomScaleNormal="100" zoomScaleSheetLayoutView="75" workbookViewId="0">
      <selection activeCell="H4" sqref="H4"/>
    </sheetView>
  </sheetViews>
  <sheetFormatPr defaultColWidth="9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64" t="s">
        <v>212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51" ht="30" customHeight="1" x14ac:dyDescent="0.3">
      <c r="A2" s="72" t="s">
        <v>174</v>
      </c>
      <c r="B2" s="72" t="s">
        <v>181</v>
      </c>
      <c r="C2" s="72" t="s">
        <v>2</v>
      </c>
      <c r="D2" s="72" t="s">
        <v>3</v>
      </c>
      <c r="E2" s="72" t="s">
        <v>17</v>
      </c>
      <c r="F2" s="72"/>
      <c r="G2" s="72" t="s">
        <v>30</v>
      </c>
      <c r="H2" s="72"/>
      <c r="I2" s="72" t="s">
        <v>189</v>
      </c>
      <c r="J2" s="72"/>
      <c r="K2" s="72" t="s">
        <v>201</v>
      </c>
      <c r="L2" s="72"/>
      <c r="M2" s="72" t="s">
        <v>13</v>
      </c>
      <c r="N2" s="64" t="s">
        <v>60</v>
      </c>
      <c r="O2" s="64" t="s">
        <v>14</v>
      </c>
      <c r="P2" s="64" t="s">
        <v>123</v>
      </c>
      <c r="Q2" s="64" t="s">
        <v>151</v>
      </c>
      <c r="R2" s="64" t="s">
        <v>125</v>
      </c>
      <c r="S2" s="64" t="s">
        <v>48</v>
      </c>
      <c r="T2" s="64" t="s">
        <v>49</v>
      </c>
      <c r="U2" s="64" t="s">
        <v>116</v>
      </c>
      <c r="V2" s="64" t="s">
        <v>15</v>
      </c>
      <c r="W2" s="64" t="s">
        <v>62</v>
      </c>
      <c r="X2" s="64" t="s">
        <v>54</v>
      </c>
      <c r="Y2" s="64" t="s">
        <v>8</v>
      </c>
      <c r="Z2" s="64" t="s">
        <v>29</v>
      </c>
      <c r="AA2" s="64" t="s">
        <v>33</v>
      </c>
      <c r="AB2" s="64" t="s">
        <v>61</v>
      </c>
      <c r="AC2" s="64" t="s">
        <v>45</v>
      </c>
      <c r="AD2" s="64" t="s">
        <v>40</v>
      </c>
      <c r="AE2" s="64" t="s">
        <v>31</v>
      </c>
      <c r="AF2" s="64" t="s">
        <v>6</v>
      </c>
      <c r="AG2" s="64" t="s">
        <v>36</v>
      </c>
      <c r="AH2" s="64" t="s">
        <v>47</v>
      </c>
      <c r="AI2" s="64" t="s">
        <v>58</v>
      </c>
      <c r="AJ2" s="64" t="s">
        <v>39</v>
      </c>
      <c r="AK2" s="64" t="s">
        <v>51</v>
      </c>
      <c r="AL2" s="64" t="s">
        <v>42</v>
      </c>
      <c r="AM2" s="64" t="s">
        <v>32</v>
      </c>
      <c r="AN2" s="64" t="s">
        <v>50</v>
      </c>
      <c r="AO2" s="64" t="s">
        <v>56</v>
      </c>
      <c r="AP2" s="64" t="s">
        <v>64</v>
      </c>
      <c r="AQ2" s="64" t="s">
        <v>46</v>
      </c>
      <c r="AR2" s="64" t="s">
        <v>127</v>
      </c>
      <c r="AS2" s="64" t="s">
        <v>37</v>
      </c>
      <c r="AT2" s="64" t="s">
        <v>88</v>
      </c>
      <c r="AU2" s="64" t="s">
        <v>91</v>
      </c>
      <c r="AV2" s="64" t="s">
        <v>53</v>
      </c>
      <c r="AW2" s="64" t="s">
        <v>86</v>
      </c>
      <c r="AX2" s="1" t="s">
        <v>63</v>
      </c>
      <c r="AY2" s="1" t="s">
        <v>119</v>
      </c>
    </row>
    <row r="3" spans="1:51" ht="30" customHeight="1" x14ac:dyDescent="0.3">
      <c r="A3" s="72"/>
      <c r="B3" s="72"/>
      <c r="C3" s="72"/>
      <c r="D3" s="72"/>
      <c r="E3" s="2" t="s">
        <v>19</v>
      </c>
      <c r="F3" s="2" t="s">
        <v>22</v>
      </c>
      <c r="G3" s="2" t="s">
        <v>19</v>
      </c>
      <c r="H3" s="2" t="s">
        <v>22</v>
      </c>
      <c r="I3" s="2" t="s">
        <v>19</v>
      </c>
      <c r="J3" s="2" t="s">
        <v>22</v>
      </c>
      <c r="K3" s="2" t="s">
        <v>19</v>
      </c>
      <c r="L3" s="2" t="s">
        <v>22</v>
      </c>
      <c r="M3" s="72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</row>
    <row r="4" spans="1:51" ht="30" customHeight="1" x14ac:dyDescent="0.3">
      <c r="A4" s="73" t="s">
        <v>172</v>
      </c>
      <c r="B4" s="73"/>
      <c r="C4" s="73"/>
      <c r="D4" s="73"/>
      <c r="E4" s="74"/>
      <c r="F4" s="75"/>
      <c r="G4" s="74"/>
      <c r="H4" s="75"/>
      <c r="I4" s="74"/>
      <c r="J4" s="75"/>
      <c r="K4" s="74"/>
      <c r="L4" s="75"/>
      <c r="M4" s="73"/>
      <c r="N4" s="1" t="s">
        <v>171</v>
      </c>
    </row>
    <row r="5" spans="1:51" ht="30" customHeight="1" x14ac:dyDescent="0.3">
      <c r="A5" s="3" t="s">
        <v>34</v>
      </c>
      <c r="B5" s="3" t="s">
        <v>41</v>
      </c>
      <c r="C5" s="3" t="s">
        <v>124</v>
      </c>
      <c r="D5" s="4">
        <v>3.5000000000000003E-2</v>
      </c>
      <c r="E5" s="5">
        <f>단가대비표!O6</f>
        <v>0</v>
      </c>
      <c r="F5" s="6">
        <f>TRUNC(E5*D5,1)</f>
        <v>0</v>
      </c>
      <c r="G5" s="5">
        <v>141096</v>
      </c>
      <c r="H5" s="6">
        <f>TRUNC(G5*D5,1)</f>
        <v>4938.3</v>
      </c>
      <c r="I5" s="5">
        <f>단가대비표!V6</f>
        <v>0</v>
      </c>
      <c r="J5" s="6">
        <f>TRUNC(I5*D5,1)</f>
        <v>0</v>
      </c>
      <c r="K5" s="5">
        <f>TRUNC(E5+G5+I5,1)</f>
        <v>141096</v>
      </c>
      <c r="L5" s="6">
        <f>TRUNC(F5+H5+J5,1)</f>
        <v>4938.3</v>
      </c>
      <c r="M5" s="3" t="s">
        <v>122</v>
      </c>
      <c r="N5" s="1" t="s">
        <v>171</v>
      </c>
      <c r="O5" s="1" t="s">
        <v>105</v>
      </c>
      <c r="P5" s="1" t="s">
        <v>117</v>
      </c>
      <c r="Q5" s="1" t="s">
        <v>117</v>
      </c>
      <c r="R5" s="1" t="s">
        <v>159</v>
      </c>
      <c r="AV5" s="1" t="s">
        <v>122</v>
      </c>
      <c r="AW5" s="1" t="s">
        <v>161</v>
      </c>
      <c r="AX5" s="1" t="s">
        <v>122</v>
      </c>
      <c r="AY5" s="1" t="s">
        <v>122</v>
      </c>
    </row>
    <row r="6" spans="1:51" ht="30" customHeight="1" x14ac:dyDescent="0.3">
      <c r="A6" s="3" t="s">
        <v>209</v>
      </c>
      <c r="B6" s="3" t="s">
        <v>122</v>
      </c>
      <c r="C6" s="3" t="s">
        <v>122</v>
      </c>
      <c r="D6" s="4"/>
      <c r="E6" s="5"/>
      <c r="F6" s="6">
        <f>TRUNC(SUMIF(N5:N5,N4,F5:F5),0)</f>
        <v>0</v>
      </c>
      <c r="G6" s="5"/>
      <c r="H6" s="6">
        <f>TRUNC(SUMIF(N5:N5,N4,H5:H5),0)</f>
        <v>4938</v>
      </c>
      <c r="I6" s="5"/>
      <c r="J6" s="6">
        <f>TRUNC(SUMIF(N5:N5,N4,J5:J5),0)</f>
        <v>0</v>
      </c>
      <c r="K6" s="5"/>
      <c r="L6" s="6">
        <f>F6+H6+J6</f>
        <v>4938</v>
      </c>
      <c r="M6" s="3" t="s">
        <v>122</v>
      </c>
      <c r="N6" s="1" t="s">
        <v>59</v>
      </c>
      <c r="O6" s="1" t="s">
        <v>59</v>
      </c>
      <c r="P6" s="1" t="s">
        <v>122</v>
      </c>
      <c r="Q6" s="1" t="s">
        <v>122</v>
      </c>
      <c r="R6" s="1" t="s">
        <v>122</v>
      </c>
      <c r="AV6" s="1" t="s">
        <v>122</v>
      </c>
      <c r="AW6" s="1" t="s">
        <v>122</v>
      </c>
      <c r="AX6" s="1" t="s">
        <v>122</v>
      </c>
      <c r="AY6" s="1" t="s">
        <v>122</v>
      </c>
    </row>
    <row r="7" spans="1:51" ht="30" customHeight="1" x14ac:dyDescent="0.3">
      <c r="A7" s="3"/>
      <c r="B7" s="3"/>
      <c r="C7" s="3"/>
      <c r="D7" s="4"/>
      <c r="E7" s="5"/>
      <c r="F7" s="6"/>
      <c r="G7" s="5"/>
      <c r="H7" s="6"/>
      <c r="I7" s="5"/>
      <c r="J7" s="6"/>
      <c r="K7" s="5"/>
      <c r="L7" s="6"/>
      <c r="M7" s="3"/>
      <c r="N7" s="1"/>
      <c r="O7" s="1"/>
      <c r="P7" s="1"/>
      <c r="Q7" s="1"/>
      <c r="R7" s="1"/>
      <c r="AV7" s="1"/>
      <c r="AW7" s="1"/>
      <c r="AX7" s="1"/>
      <c r="AY7" s="1"/>
    </row>
    <row r="8" spans="1:51" ht="30" customHeight="1" x14ac:dyDescent="0.3">
      <c r="A8" s="65" t="s">
        <v>214</v>
      </c>
      <c r="B8" s="66"/>
      <c r="C8" s="66"/>
      <c r="D8" s="67"/>
      <c r="E8" s="67"/>
      <c r="F8" s="67"/>
      <c r="G8" s="67"/>
      <c r="H8" s="67"/>
      <c r="I8" s="67"/>
      <c r="J8" s="67"/>
      <c r="K8" s="67"/>
      <c r="L8" s="67"/>
      <c r="M8" s="68"/>
      <c r="N8" s="1"/>
      <c r="O8" s="1"/>
      <c r="P8" s="1"/>
      <c r="Q8" s="1"/>
      <c r="R8" s="1"/>
      <c r="AV8" s="1"/>
      <c r="AW8" s="1"/>
      <c r="AX8" s="1"/>
      <c r="AY8" s="1"/>
    </row>
    <row r="9" spans="1:51" ht="30" customHeight="1" x14ac:dyDescent="0.3">
      <c r="A9" s="4" t="s">
        <v>18</v>
      </c>
      <c r="B9" s="4" t="s">
        <v>166</v>
      </c>
      <c r="C9" s="4" t="s">
        <v>149</v>
      </c>
      <c r="D9" s="4">
        <v>1.05</v>
      </c>
      <c r="E9" s="5">
        <v>12500</v>
      </c>
      <c r="F9" s="6">
        <f>TRUNC(E9*D9,1)</f>
        <v>13125</v>
      </c>
      <c r="G9" s="5"/>
      <c r="H9" s="6"/>
      <c r="I9" s="5"/>
      <c r="J9" s="6"/>
      <c r="K9" s="5">
        <f>TRUNC(E9+G9+I9,1)</f>
        <v>12500</v>
      </c>
      <c r="L9" s="6">
        <f>TRUNC(F9+H9+J9,1)</f>
        <v>13125</v>
      </c>
      <c r="M9" s="3"/>
      <c r="N9" s="1"/>
      <c r="O9" s="1"/>
      <c r="P9" s="1"/>
      <c r="Q9" s="1"/>
      <c r="R9" s="1"/>
      <c r="AV9" s="1"/>
      <c r="AW9" s="1"/>
      <c r="AX9" s="1"/>
      <c r="AY9" s="1"/>
    </row>
    <row r="10" spans="1:51" ht="30" customHeight="1" x14ac:dyDescent="0.3">
      <c r="A10" s="4" t="s">
        <v>20</v>
      </c>
      <c r="B10" s="4" t="s">
        <v>176</v>
      </c>
      <c r="C10" s="4" t="s">
        <v>155</v>
      </c>
      <c r="D10" s="4">
        <v>0.2</v>
      </c>
      <c r="E10" s="5">
        <v>4100</v>
      </c>
      <c r="F10" s="6">
        <f>TRUNC(E10*D10,1)</f>
        <v>820</v>
      </c>
      <c r="G10" s="5"/>
      <c r="H10" s="6"/>
      <c r="I10" s="5"/>
      <c r="J10" s="6"/>
      <c r="K10" s="5">
        <f t="shared" ref="K10:L18" si="0">TRUNC(E10+G10+I10,1)</f>
        <v>4100</v>
      </c>
      <c r="L10" s="6">
        <f t="shared" si="0"/>
        <v>820</v>
      </c>
      <c r="M10" s="3"/>
      <c r="N10" s="1"/>
      <c r="O10" s="1"/>
      <c r="P10" s="1"/>
      <c r="Q10" s="1"/>
      <c r="R10" s="1"/>
      <c r="AV10" s="1"/>
      <c r="AW10" s="1"/>
      <c r="AX10" s="1"/>
      <c r="AY10" s="1"/>
    </row>
    <row r="11" spans="1:51" ht="30" customHeight="1" x14ac:dyDescent="0.3">
      <c r="A11" s="4" t="s">
        <v>7</v>
      </c>
      <c r="B11" s="4" t="s">
        <v>26</v>
      </c>
      <c r="C11" s="4" t="s">
        <v>155</v>
      </c>
      <c r="D11" s="4">
        <v>0.8</v>
      </c>
      <c r="E11" s="5">
        <v>5500</v>
      </c>
      <c r="F11" s="6">
        <f t="shared" ref="F11:F17" si="1">TRUNC(E11*D11,1)</f>
        <v>4400</v>
      </c>
      <c r="G11" s="5"/>
      <c r="H11" s="6"/>
      <c r="I11" s="5"/>
      <c r="J11" s="6"/>
      <c r="K11" s="5">
        <f t="shared" si="0"/>
        <v>5500</v>
      </c>
      <c r="L11" s="6">
        <f t="shared" si="0"/>
        <v>4400</v>
      </c>
      <c r="M11" s="3"/>
      <c r="N11" s="1"/>
      <c r="O11" s="1"/>
      <c r="P11" s="1"/>
      <c r="Q11" s="1"/>
      <c r="R11" s="1"/>
      <c r="AV11" s="1"/>
      <c r="AW11" s="1"/>
      <c r="AX11" s="1"/>
      <c r="AY11" s="1"/>
    </row>
    <row r="12" spans="1:51" ht="30" customHeight="1" x14ac:dyDescent="0.3">
      <c r="A12" s="4" t="s">
        <v>7</v>
      </c>
      <c r="B12" s="4" t="s">
        <v>177</v>
      </c>
      <c r="C12" s="4" t="s">
        <v>155</v>
      </c>
      <c r="D12" s="4">
        <v>1.5</v>
      </c>
      <c r="E12" s="5">
        <v>5500</v>
      </c>
      <c r="F12" s="6">
        <f t="shared" si="1"/>
        <v>8250</v>
      </c>
      <c r="G12" s="5"/>
      <c r="H12" s="6"/>
      <c r="I12" s="5"/>
      <c r="J12" s="6"/>
      <c r="K12" s="5">
        <f t="shared" si="0"/>
        <v>5500</v>
      </c>
      <c r="L12" s="6">
        <f t="shared" si="0"/>
        <v>8250</v>
      </c>
      <c r="M12" s="3"/>
      <c r="N12" s="1"/>
      <c r="O12" s="1"/>
      <c r="P12" s="1"/>
      <c r="Q12" s="1"/>
      <c r="R12" s="1"/>
      <c r="AV12" s="1"/>
      <c r="AW12" s="1"/>
      <c r="AX12" s="1"/>
      <c r="AY12" s="1"/>
    </row>
    <row r="13" spans="1:51" ht="30" customHeight="1" x14ac:dyDescent="0.3">
      <c r="A13" s="4" t="s">
        <v>179</v>
      </c>
      <c r="B13" s="4" t="s">
        <v>150</v>
      </c>
      <c r="C13" s="4" t="s">
        <v>155</v>
      </c>
      <c r="D13" s="4">
        <v>0.4</v>
      </c>
      <c r="E13" s="5">
        <v>6800</v>
      </c>
      <c r="F13" s="6">
        <f t="shared" si="1"/>
        <v>2720</v>
      </c>
      <c r="G13" s="5"/>
      <c r="H13" s="6"/>
      <c r="I13" s="5"/>
      <c r="J13" s="6"/>
      <c r="K13" s="5">
        <f t="shared" si="0"/>
        <v>6800</v>
      </c>
      <c r="L13" s="6">
        <f t="shared" si="0"/>
        <v>2720</v>
      </c>
      <c r="M13" s="18"/>
    </row>
    <row r="14" spans="1:51" ht="30" customHeight="1" x14ac:dyDescent="0.3">
      <c r="A14" s="4" t="s">
        <v>154</v>
      </c>
      <c r="B14" s="4" t="s">
        <v>148</v>
      </c>
      <c r="C14" s="4" t="s">
        <v>113</v>
      </c>
      <c r="D14" s="4">
        <v>0.2</v>
      </c>
      <c r="E14" s="5">
        <v>1600</v>
      </c>
      <c r="F14" s="6">
        <f t="shared" si="1"/>
        <v>320</v>
      </c>
      <c r="G14" s="5"/>
      <c r="H14" s="6"/>
      <c r="I14" s="5"/>
      <c r="J14" s="6"/>
      <c r="K14" s="5">
        <f t="shared" si="0"/>
        <v>1600</v>
      </c>
      <c r="L14" s="6">
        <f t="shared" si="0"/>
        <v>320</v>
      </c>
      <c r="M14" s="18"/>
    </row>
    <row r="15" spans="1:51" ht="30" customHeight="1" x14ac:dyDescent="0.3">
      <c r="A15" s="4" t="s">
        <v>153</v>
      </c>
      <c r="B15" s="4" t="s">
        <v>10</v>
      </c>
      <c r="C15" s="4" t="s">
        <v>155</v>
      </c>
      <c r="D15" s="4">
        <v>1</v>
      </c>
      <c r="E15" s="5">
        <v>700</v>
      </c>
      <c r="F15" s="6">
        <f t="shared" si="1"/>
        <v>700</v>
      </c>
      <c r="G15" s="5"/>
      <c r="H15" s="6"/>
      <c r="I15" s="5"/>
      <c r="J15" s="6"/>
      <c r="K15" s="5">
        <f t="shared" si="0"/>
        <v>700</v>
      </c>
      <c r="L15" s="6">
        <f t="shared" si="0"/>
        <v>700</v>
      </c>
      <c r="M15" s="18"/>
    </row>
    <row r="16" spans="1:51" ht="30" customHeight="1" x14ac:dyDescent="0.3">
      <c r="A16" s="4" t="s">
        <v>11</v>
      </c>
      <c r="B16" s="4" t="s">
        <v>156</v>
      </c>
      <c r="C16" s="4" t="s">
        <v>111</v>
      </c>
      <c r="D16" s="4">
        <v>1.2</v>
      </c>
      <c r="E16" s="5">
        <v>550</v>
      </c>
      <c r="F16" s="6">
        <f t="shared" si="1"/>
        <v>660</v>
      </c>
      <c r="G16" s="5"/>
      <c r="H16" s="6"/>
      <c r="I16" s="5"/>
      <c r="J16" s="6"/>
      <c r="K16" s="5">
        <f t="shared" si="0"/>
        <v>550</v>
      </c>
      <c r="L16" s="6">
        <f t="shared" si="0"/>
        <v>660</v>
      </c>
      <c r="M16" s="18"/>
    </row>
    <row r="17" spans="1:51" ht="30" customHeight="1" x14ac:dyDescent="0.3">
      <c r="A17" s="4" t="s">
        <v>137</v>
      </c>
      <c r="B17" s="4"/>
      <c r="C17" s="4" t="s">
        <v>147</v>
      </c>
      <c r="D17" s="4">
        <v>0.01</v>
      </c>
      <c r="E17" s="5">
        <v>70000</v>
      </c>
      <c r="F17" s="6">
        <f t="shared" si="1"/>
        <v>700</v>
      </c>
      <c r="G17" s="5"/>
      <c r="H17" s="6"/>
      <c r="I17" s="5"/>
      <c r="J17" s="6"/>
      <c r="K17" s="5">
        <f t="shared" si="0"/>
        <v>70000</v>
      </c>
      <c r="L17" s="6">
        <f t="shared" si="0"/>
        <v>700</v>
      </c>
      <c r="M17" s="18"/>
    </row>
    <row r="18" spans="1:51" ht="30" customHeight="1" x14ac:dyDescent="0.3">
      <c r="A18" s="4" t="s">
        <v>158</v>
      </c>
      <c r="B18" s="4" t="s">
        <v>16</v>
      </c>
      <c r="C18" s="4" t="s">
        <v>124</v>
      </c>
      <c r="D18" s="4">
        <v>0.09</v>
      </c>
      <c r="E18" s="5"/>
      <c r="F18" s="6"/>
      <c r="G18" s="5">
        <v>174334</v>
      </c>
      <c r="H18" s="6">
        <f>TRUNC(G18*D18,1)</f>
        <v>15690</v>
      </c>
      <c r="I18" s="5"/>
      <c r="J18" s="6"/>
      <c r="K18" s="5">
        <f t="shared" si="0"/>
        <v>174334</v>
      </c>
      <c r="L18" s="6">
        <f t="shared" si="0"/>
        <v>15690</v>
      </c>
      <c r="M18" s="18"/>
    </row>
    <row r="19" spans="1:51" ht="30" customHeight="1" x14ac:dyDescent="0.3">
      <c r="A19" s="3" t="s">
        <v>34</v>
      </c>
      <c r="B19" s="3" t="s">
        <v>41</v>
      </c>
      <c r="C19" s="3" t="s">
        <v>124</v>
      </c>
      <c r="D19" s="4">
        <v>0.08</v>
      </c>
      <c r="E19" s="5"/>
      <c r="F19" s="6"/>
      <c r="G19" s="5">
        <v>141096</v>
      </c>
      <c r="H19" s="6">
        <f>TRUNC(G19*D19,1)</f>
        <v>11287.6</v>
      </c>
      <c r="I19" s="5"/>
      <c r="J19" s="6"/>
      <c r="K19" s="5">
        <f>TRUNC(E19+G19+I19,1)</f>
        <v>141096</v>
      </c>
      <c r="L19" s="6">
        <f>TRUNC(F19+H19+J19,1)</f>
        <v>11287.6</v>
      </c>
      <c r="M19" s="18"/>
    </row>
    <row r="20" spans="1:51" ht="30" customHeight="1" x14ac:dyDescent="0.3">
      <c r="A20" s="3" t="s">
        <v>209</v>
      </c>
      <c r="B20" s="3" t="s">
        <v>122</v>
      </c>
      <c r="C20" s="3" t="s">
        <v>122</v>
      </c>
      <c r="D20" s="4"/>
      <c r="E20" s="5"/>
      <c r="F20" s="6">
        <f>SUM(F9:F19)</f>
        <v>31695</v>
      </c>
      <c r="G20" s="5"/>
      <c r="H20" s="6">
        <f>SUM(H9:H19)</f>
        <v>26977.599999999999</v>
      </c>
      <c r="I20" s="5"/>
      <c r="J20" s="6">
        <f>SUM(J9:J19)</f>
        <v>0</v>
      </c>
      <c r="K20" s="5"/>
      <c r="L20" s="6">
        <f>F20+H20+J20</f>
        <v>58672.6</v>
      </c>
      <c r="M20" s="3" t="s">
        <v>122</v>
      </c>
      <c r="N20" s="1" t="s">
        <v>59</v>
      </c>
      <c r="O20" s="1" t="s">
        <v>59</v>
      </c>
      <c r="P20" s="1" t="s">
        <v>122</v>
      </c>
      <c r="Q20" s="1" t="s">
        <v>122</v>
      </c>
      <c r="R20" s="1" t="s">
        <v>122</v>
      </c>
      <c r="AV20" s="1" t="s">
        <v>122</v>
      </c>
      <c r="AW20" s="1" t="s">
        <v>122</v>
      </c>
      <c r="AX20" s="1" t="s">
        <v>122</v>
      </c>
      <c r="AY20" s="1" t="s">
        <v>122</v>
      </c>
    </row>
    <row r="21" spans="1:51" ht="30" customHeight="1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51" ht="30" customHeight="1" x14ac:dyDescent="0.3">
      <c r="A22" s="65" t="s">
        <v>168</v>
      </c>
      <c r="B22" s="66"/>
      <c r="C22" s="66"/>
      <c r="D22" s="67"/>
      <c r="E22" s="67"/>
      <c r="F22" s="67"/>
      <c r="G22" s="67"/>
      <c r="H22" s="67"/>
      <c r="I22" s="67"/>
      <c r="J22" s="67"/>
      <c r="K22" s="67"/>
      <c r="L22" s="67"/>
      <c r="M22" s="68"/>
    </row>
    <row r="23" spans="1:51" ht="30" customHeight="1" x14ac:dyDescent="0.3">
      <c r="A23" s="20" t="s">
        <v>180</v>
      </c>
      <c r="B23" s="20" t="s">
        <v>98</v>
      </c>
      <c r="C23" s="20" t="s">
        <v>139</v>
      </c>
      <c r="D23" s="20">
        <v>0.20569999999999999</v>
      </c>
      <c r="E23" s="21"/>
      <c r="F23" s="21"/>
      <c r="G23" s="21"/>
      <c r="H23" s="21"/>
      <c r="I23" s="21">
        <v>263057</v>
      </c>
      <c r="J23" s="22">
        <f>TRUNC(I23*D23,1)</f>
        <v>54110.8</v>
      </c>
      <c r="K23" s="5">
        <f>TRUNC(E23+G23+I23,1)</f>
        <v>263057</v>
      </c>
      <c r="L23" s="6">
        <f>TRUNC(F23+H23+J23,1)</f>
        <v>54110.8</v>
      </c>
      <c r="M23" s="21"/>
    </row>
    <row r="24" spans="1:51" ht="30" customHeight="1" x14ac:dyDescent="0.3">
      <c r="A24" s="20" t="s">
        <v>141</v>
      </c>
      <c r="B24" s="20" t="s">
        <v>23</v>
      </c>
      <c r="C24" s="20" t="s">
        <v>113</v>
      </c>
      <c r="D24" s="20">
        <v>6.1</v>
      </c>
      <c r="E24" s="21">
        <v>1069</v>
      </c>
      <c r="F24" s="22">
        <f t="shared" ref="F24:F25" si="2">TRUNC(E24*D24,1)</f>
        <v>6520.9</v>
      </c>
      <c r="G24" s="21"/>
      <c r="H24" s="21"/>
      <c r="I24" s="21"/>
      <c r="J24" s="21"/>
      <c r="K24" s="5">
        <f t="shared" ref="K24:L26" si="3">TRUNC(E24+G24+I24,1)</f>
        <v>1069</v>
      </c>
      <c r="L24" s="6">
        <f t="shared" si="3"/>
        <v>6520.9</v>
      </c>
      <c r="M24" s="21"/>
    </row>
    <row r="25" spans="1:51" ht="30" customHeight="1" x14ac:dyDescent="0.3">
      <c r="A25" s="20" t="s">
        <v>114</v>
      </c>
      <c r="B25" s="20" t="s">
        <v>178</v>
      </c>
      <c r="C25" s="20" t="s">
        <v>138</v>
      </c>
      <c r="D25" s="20">
        <v>1</v>
      </c>
      <c r="E25" s="21">
        <v>2543</v>
      </c>
      <c r="F25" s="22">
        <f t="shared" si="2"/>
        <v>2543</v>
      </c>
      <c r="G25" s="21"/>
      <c r="H25" s="21"/>
      <c r="I25" s="21"/>
      <c r="J25" s="21"/>
      <c r="K25" s="5">
        <f t="shared" si="3"/>
        <v>2543</v>
      </c>
      <c r="L25" s="6">
        <f t="shared" si="3"/>
        <v>2543</v>
      </c>
      <c r="M25" s="21"/>
    </row>
    <row r="26" spans="1:51" ht="30" customHeight="1" x14ac:dyDescent="0.3">
      <c r="A26" s="20" t="s">
        <v>24</v>
      </c>
      <c r="B26" s="20" t="s">
        <v>25</v>
      </c>
      <c r="C26" s="20" t="s">
        <v>124</v>
      </c>
      <c r="D26" s="20">
        <v>1</v>
      </c>
      <c r="E26" s="21"/>
      <c r="F26" s="21"/>
      <c r="G26" s="21">
        <v>44299</v>
      </c>
      <c r="H26" s="22">
        <f>TRUNC(G26*D26,1)</f>
        <v>44299</v>
      </c>
      <c r="I26" s="21"/>
      <c r="J26" s="21"/>
      <c r="K26" s="5">
        <f t="shared" si="3"/>
        <v>44299</v>
      </c>
      <c r="L26" s="6">
        <f t="shared" si="3"/>
        <v>44299</v>
      </c>
      <c r="M26" s="21"/>
    </row>
    <row r="27" spans="1:51" ht="30" customHeight="1" x14ac:dyDescent="0.3">
      <c r="A27" s="3" t="s">
        <v>209</v>
      </c>
      <c r="B27" s="3" t="s">
        <v>122</v>
      </c>
      <c r="C27" s="3" t="s">
        <v>122</v>
      </c>
      <c r="D27" s="4"/>
      <c r="E27" s="5"/>
      <c r="F27" s="6">
        <f>SUM(F23:F26)</f>
        <v>9063.9</v>
      </c>
      <c r="G27" s="5"/>
      <c r="H27" s="6">
        <f>SUM(H23:H26)</f>
        <v>44299</v>
      </c>
      <c r="I27" s="5"/>
      <c r="J27" s="6">
        <f>SUM(J23:J26)</f>
        <v>54110.8</v>
      </c>
      <c r="K27" s="5"/>
      <c r="L27" s="6">
        <f>F27+H27+J27</f>
        <v>107473.70000000001</v>
      </c>
      <c r="M27" s="3" t="s">
        <v>122</v>
      </c>
      <c r="N27" s="1" t="s">
        <v>59</v>
      </c>
      <c r="O27" s="1" t="s">
        <v>59</v>
      </c>
      <c r="P27" s="1" t="s">
        <v>122</v>
      </c>
      <c r="Q27" s="1" t="s">
        <v>122</v>
      </c>
      <c r="R27" s="1" t="s">
        <v>122</v>
      </c>
      <c r="AV27" s="1" t="s">
        <v>122</v>
      </c>
      <c r="AW27" s="1" t="s">
        <v>122</v>
      </c>
      <c r="AX27" s="1" t="s">
        <v>122</v>
      </c>
      <c r="AY27" s="1" t="s">
        <v>122</v>
      </c>
    </row>
    <row r="28" spans="1:51" ht="30" customHeight="1" x14ac:dyDescent="0.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51" ht="30" customHeight="1" x14ac:dyDescent="0.3">
      <c r="A29" s="69" t="s">
        <v>173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1"/>
    </row>
    <row r="30" spans="1:51" ht="30" customHeight="1" x14ac:dyDescent="0.3">
      <c r="A30" s="23" t="s">
        <v>109</v>
      </c>
      <c r="B30" s="23" t="s">
        <v>4</v>
      </c>
      <c r="C30" s="24" t="s">
        <v>113</v>
      </c>
      <c r="D30" s="25">
        <v>1.2</v>
      </c>
      <c r="E30" s="26">
        <v>4338</v>
      </c>
      <c r="F30" s="27">
        <v>5205.6000000000004</v>
      </c>
      <c r="G30" s="25" t="s">
        <v>112</v>
      </c>
      <c r="H30" s="25" t="s">
        <v>112</v>
      </c>
      <c r="I30" s="25" t="s">
        <v>112</v>
      </c>
      <c r="J30" s="25" t="s">
        <v>112</v>
      </c>
      <c r="K30" s="27">
        <v>4338</v>
      </c>
      <c r="L30" s="27">
        <v>5205.6000000000004</v>
      </c>
      <c r="M30" s="24" t="s">
        <v>110</v>
      </c>
    </row>
    <row r="31" spans="1:51" ht="30" customHeight="1" x14ac:dyDescent="0.3">
      <c r="A31" s="23" t="s">
        <v>169</v>
      </c>
      <c r="B31" s="23" t="s">
        <v>170</v>
      </c>
      <c r="C31" s="24" t="s">
        <v>111</v>
      </c>
      <c r="D31" s="25">
        <v>1</v>
      </c>
      <c r="E31" s="25" t="s">
        <v>112</v>
      </c>
      <c r="F31" s="25" t="s">
        <v>112</v>
      </c>
      <c r="G31" s="26">
        <v>4696</v>
      </c>
      <c r="H31" s="27">
        <v>4696</v>
      </c>
      <c r="I31" s="25" t="s">
        <v>112</v>
      </c>
      <c r="J31" s="25" t="s">
        <v>112</v>
      </c>
      <c r="K31" s="27">
        <v>4696</v>
      </c>
      <c r="L31" s="27">
        <v>4696</v>
      </c>
      <c r="M31" s="24" t="s">
        <v>110</v>
      </c>
    </row>
    <row r="32" spans="1:51" ht="30" customHeight="1" x14ac:dyDescent="0.3">
      <c r="A32" s="3" t="s">
        <v>209</v>
      </c>
      <c r="B32" s="3" t="s">
        <v>122</v>
      </c>
      <c r="C32" s="3" t="s">
        <v>122</v>
      </c>
      <c r="D32" s="4"/>
      <c r="E32" s="5"/>
      <c r="F32" s="6">
        <f>SUM(F30:F31)</f>
        <v>5205.6000000000004</v>
      </c>
      <c r="G32" s="5"/>
      <c r="H32" s="6">
        <f>SUM(H30:H31)</f>
        <v>4696</v>
      </c>
      <c r="I32" s="5"/>
      <c r="J32" s="6">
        <f>SUM(J30:J31)</f>
        <v>0</v>
      </c>
      <c r="K32" s="5"/>
      <c r="L32" s="6">
        <f>F32+H32+J32</f>
        <v>9901.6</v>
      </c>
      <c r="M32" s="3" t="s">
        <v>122</v>
      </c>
      <c r="N32" s="1" t="s">
        <v>59</v>
      </c>
      <c r="O32" s="1" t="s">
        <v>59</v>
      </c>
      <c r="P32" s="1" t="s">
        <v>122</v>
      </c>
      <c r="Q32" s="1" t="s">
        <v>122</v>
      </c>
      <c r="R32" s="1" t="s">
        <v>122</v>
      </c>
      <c r="AV32" s="1" t="s">
        <v>122</v>
      </c>
      <c r="AW32" s="1" t="s">
        <v>122</v>
      </c>
      <c r="AX32" s="1" t="s">
        <v>122</v>
      </c>
      <c r="AY32" s="1" t="s">
        <v>122</v>
      </c>
    </row>
    <row r="33" spans="1:13" x14ac:dyDescent="0.3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3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3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3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</row>
    <row r="37" spans="1:13" x14ac:dyDescent="0.3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</row>
    <row r="40" spans="1:13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</row>
    <row r="41" spans="1:13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</row>
    <row r="42" spans="1:13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1:13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</row>
    <row r="44" spans="1:13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</row>
    <row r="45" spans="1:13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</row>
    <row r="46" spans="1:13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x14ac:dyDescent="0.3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x14ac:dyDescent="0.3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x14ac:dyDescent="0.3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3" x14ac:dyDescent="0.3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x14ac:dyDescent="0.3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3" x14ac:dyDescent="0.3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</row>
    <row r="53" spans="1:13" x14ac:dyDescent="0.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13" x14ac:dyDescent="0.3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</row>
    <row r="55" spans="1:13" x14ac:dyDescent="0.3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x14ac:dyDescent="0.3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x14ac:dyDescent="0.3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</row>
    <row r="58" spans="1:13" x14ac:dyDescent="0.3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</row>
    <row r="59" spans="1:13" x14ac:dyDescent="0.3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</row>
    <row r="60" spans="1:13" x14ac:dyDescent="0.3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 spans="1:13" x14ac:dyDescent="0.3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</row>
    <row r="62" spans="1:13" x14ac:dyDescent="0.3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</row>
    <row r="63" spans="1:13" x14ac:dyDescent="0.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</row>
    <row r="64" spans="1:13" x14ac:dyDescent="0.3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</row>
    <row r="65" spans="1:13" x14ac:dyDescent="0.3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 x14ac:dyDescent="0.3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</row>
    <row r="67" spans="1:13" x14ac:dyDescent="0.3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</row>
    <row r="68" spans="1:13" x14ac:dyDescent="0.3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</row>
    <row r="69" spans="1:13" x14ac:dyDescent="0.3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</row>
    <row r="70" spans="1:13" x14ac:dyDescent="0.3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</row>
    <row r="71" spans="1:13" x14ac:dyDescent="0.3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</row>
    <row r="72" spans="1:13" x14ac:dyDescent="0.3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</row>
    <row r="73" spans="1:13" x14ac:dyDescent="0.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</row>
    <row r="74" spans="1:13" x14ac:dyDescent="0.3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</row>
    <row r="75" spans="1:13" x14ac:dyDescent="0.3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</row>
    <row r="76" spans="1:13" x14ac:dyDescent="0.3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</row>
  </sheetData>
  <mergeCells count="50">
    <mergeCell ref="A4:M4"/>
    <mergeCell ref="AR2:AR3"/>
    <mergeCell ref="AS2:AS3"/>
    <mergeCell ref="AT2:AT3"/>
    <mergeCell ref="AU2:AU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V2:AV3"/>
    <mergeCell ref="AW2:AW3"/>
    <mergeCell ref="AL2:AL3"/>
    <mergeCell ref="AM2:AM3"/>
    <mergeCell ref="AN2:AN3"/>
    <mergeCell ref="AO2:AO3"/>
    <mergeCell ref="AP2:AP3"/>
    <mergeCell ref="AQ2:AQ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A8:M8"/>
    <mergeCell ref="A22:M22"/>
    <mergeCell ref="A29:M29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7" type="noConversion"/>
  <pageMargins left="0.78694444894790649" right="0" top="0.39347222447395325" bottom="0.39347222447395325" header="0" footer="0"/>
  <pageSetup paperSize="9" scale="64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K4"/>
  <sheetViews>
    <sheetView topLeftCell="B1" zoomScaleNormal="100" zoomScaleSheetLayoutView="75" workbookViewId="0">
      <selection activeCell="H4" sqref="H4"/>
    </sheetView>
  </sheetViews>
  <sheetFormatPr defaultColWidth="9"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 x14ac:dyDescent="0.3">
      <c r="A1" s="63" t="s">
        <v>206</v>
      </c>
      <c r="B1" s="63"/>
      <c r="C1" s="63"/>
      <c r="D1" s="63"/>
      <c r="E1" s="63"/>
      <c r="F1" s="63"/>
      <c r="G1" s="63"/>
      <c r="H1" s="63"/>
      <c r="I1" s="63"/>
      <c r="J1" s="63"/>
    </row>
    <row r="2" spans="1:11" ht="30" customHeight="1" x14ac:dyDescent="0.3">
      <c r="A2" s="64" t="s">
        <v>212</v>
      </c>
      <c r="B2" s="64"/>
      <c r="C2" s="64"/>
      <c r="D2" s="64"/>
      <c r="E2" s="64"/>
      <c r="F2" s="64"/>
      <c r="G2" s="64"/>
      <c r="H2" s="64"/>
      <c r="I2" s="64"/>
      <c r="J2" s="64"/>
    </row>
    <row r="3" spans="1:11" ht="30" customHeight="1" x14ac:dyDescent="0.3">
      <c r="A3" s="2" t="s">
        <v>44</v>
      </c>
      <c r="B3" s="2" t="s">
        <v>174</v>
      </c>
      <c r="C3" s="2" t="s">
        <v>181</v>
      </c>
      <c r="D3" s="2" t="s">
        <v>2</v>
      </c>
      <c r="E3" s="2" t="s">
        <v>73</v>
      </c>
      <c r="F3" s="2" t="s">
        <v>74</v>
      </c>
      <c r="G3" s="2" t="s">
        <v>93</v>
      </c>
      <c r="H3" s="2" t="s">
        <v>81</v>
      </c>
      <c r="I3" s="2" t="s">
        <v>68</v>
      </c>
      <c r="J3" s="2" t="s">
        <v>65</v>
      </c>
      <c r="K3" s="1" t="s">
        <v>77</v>
      </c>
    </row>
    <row r="4" spans="1:11" ht="30" customHeight="1" x14ac:dyDescent="0.3">
      <c r="A4" s="3" t="s">
        <v>122</v>
      </c>
      <c r="B4" s="3" t="s">
        <v>122</v>
      </c>
      <c r="C4" s="3" t="s">
        <v>122</v>
      </c>
      <c r="D4" s="3" t="s">
        <v>122</v>
      </c>
      <c r="E4" s="7"/>
      <c r="F4" s="7"/>
      <c r="G4" s="7"/>
      <c r="H4" s="7"/>
      <c r="I4" s="3" t="s">
        <v>122</v>
      </c>
      <c r="J4" s="3" t="s">
        <v>122</v>
      </c>
      <c r="K4" s="1" t="s">
        <v>122</v>
      </c>
    </row>
  </sheetData>
  <mergeCells count="2">
    <mergeCell ref="A1:J1"/>
    <mergeCell ref="A2:J2"/>
  </mergeCells>
  <phoneticPr fontId="7" type="noConversion"/>
  <pageMargins left="0.78694444894790649" right="0" top="0.39347222447395325" bottom="0.39347222447395325" header="0" footer="0"/>
  <pageSetup paperSize="9" scale="8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L6"/>
  <sheetViews>
    <sheetView zoomScaleNormal="100" zoomScaleSheetLayoutView="75" workbookViewId="0">
      <selection activeCell="H4" sqref="H4"/>
    </sheetView>
  </sheetViews>
  <sheetFormatPr defaultColWidth="9"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63" t="s">
        <v>163</v>
      </c>
      <c r="B1" s="63"/>
      <c r="C1" s="63"/>
      <c r="D1" s="63"/>
      <c r="E1" s="63"/>
      <c r="F1" s="63"/>
    </row>
    <row r="2" spans="1:12" ht="30" customHeight="1" x14ac:dyDescent="0.3">
      <c r="A2" s="76" t="s">
        <v>212</v>
      </c>
      <c r="B2" s="76"/>
      <c r="C2" s="76"/>
      <c r="D2" s="76"/>
      <c r="E2" s="76"/>
      <c r="F2" s="76"/>
    </row>
    <row r="3" spans="1:12" ht="30" customHeight="1" x14ac:dyDescent="0.3">
      <c r="A3" s="2" t="s">
        <v>213</v>
      </c>
      <c r="B3" s="2" t="s">
        <v>73</v>
      </c>
      <c r="C3" s="2" t="s">
        <v>74</v>
      </c>
      <c r="D3" s="2" t="s">
        <v>93</v>
      </c>
      <c r="E3" s="2" t="s">
        <v>81</v>
      </c>
      <c r="F3" s="2" t="s">
        <v>65</v>
      </c>
      <c r="G3" s="1" t="s">
        <v>77</v>
      </c>
      <c r="H3" s="1" t="s">
        <v>152</v>
      </c>
      <c r="I3" s="1" t="s">
        <v>115</v>
      </c>
      <c r="J3" s="1" t="s">
        <v>146</v>
      </c>
      <c r="K3" s="1" t="s">
        <v>2</v>
      </c>
      <c r="L3" s="1" t="s">
        <v>3</v>
      </c>
    </row>
    <row r="4" spans="1:12" ht="20.100000000000001" customHeight="1" x14ac:dyDescent="0.3">
      <c r="A4" s="8" t="s">
        <v>164</v>
      </c>
      <c r="B4" s="8"/>
      <c r="C4" s="8"/>
      <c r="D4" s="8"/>
      <c r="E4" s="8"/>
      <c r="F4" s="9" t="s">
        <v>122</v>
      </c>
      <c r="G4" s="1" t="s">
        <v>122</v>
      </c>
      <c r="I4" s="1" t="s">
        <v>122</v>
      </c>
      <c r="J4" s="1" t="s">
        <v>122</v>
      </c>
      <c r="K4" s="1" t="s">
        <v>122</v>
      </c>
    </row>
    <row r="5" spans="1:12" ht="20.100000000000001" customHeight="1" x14ac:dyDescent="0.3">
      <c r="A5" s="10" t="s">
        <v>122</v>
      </c>
      <c r="B5" s="11"/>
      <c r="C5" s="11"/>
      <c r="D5" s="11"/>
      <c r="E5" s="11"/>
      <c r="F5" s="10" t="s">
        <v>122</v>
      </c>
      <c r="G5" s="1" t="s">
        <v>122</v>
      </c>
      <c r="H5" s="1" t="s">
        <v>122</v>
      </c>
      <c r="I5" s="1" t="s">
        <v>122</v>
      </c>
      <c r="J5" s="1" t="s">
        <v>122</v>
      </c>
      <c r="K5" s="1" t="s">
        <v>122</v>
      </c>
    </row>
    <row r="6" spans="1:12" ht="20.100000000000001" customHeight="1" x14ac:dyDescent="0.3">
      <c r="A6" s="12" t="s">
        <v>67</v>
      </c>
      <c r="B6" s="13"/>
      <c r="C6" s="13"/>
      <c r="D6" s="13"/>
      <c r="E6" s="13">
        <v>0</v>
      </c>
      <c r="F6" s="14"/>
    </row>
  </sheetData>
  <mergeCells count="2">
    <mergeCell ref="A1:F1"/>
    <mergeCell ref="A2:F2"/>
  </mergeCells>
  <phoneticPr fontId="7" type="noConversion"/>
  <pageMargins left="0.78694444894790649" right="0" top="0.39347222447395325" bottom="0.39347222447395325" header="0" footer="0"/>
  <pageSetup paperSize="9" scale="87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pageSetUpPr fitToPage="1"/>
  </sheetPr>
  <dimension ref="A1:AB8"/>
  <sheetViews>
    <sheetView topLeftCell="B1" zoomScaleNormal="100" zoomScaleSheetLayoutView="75" workbookViewId="0">
      <selection activeCell="H4" sqref="H4"/>
    </sheetView>
  </sheetViews>
  <sheetFormatPr defaultColWidth="9" defaultRowHeight="16.5" x14ac:dyDescent="0.3"/>
  <cols>
    <col min="1" max="1" width="21.625" hidden="1" customWidth="1"/>
    <col min="2" max="3" width="30.5" bestFit="1" customWidth="1"/>
    <col min="4" max="4" width="5.5" bestFit="1" customWidth="1"/>
    <col min="5" max="5" width="11.25" bestFit="1" customWidth="1"/>
    <col min="6" max="6" width="6.625" bestFit="1" customWidth="1"/>
    <col min="7" max="7" width="9.5" bestFit="1" customWidth="1"/>
    <col min="8" max="8" width="6.625" bestFit="1" customWidth="1"/>
    <col min="9" max="9" width="9.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0.5" bestFit="1" customWidth="1"/>
    <col min="14" max="14" width="6.625" bestFit="1" customWidth="1"/>
    <col min="15" max="15" width="10.5" bestFit="1" customWidth="1"/>
    <col min="16" max="16" width="11.625" bestFit="1" customWidth="1"/>
    <col min="17" max="17" width="11.25" bestFit="1" customWidth="1"/>
    <col min="18" max="18" width="11.625" bestFit="1" customWidth="1"/>
    <col min="19" max="19" width="9.25" bestFit="1" customWidth="1"/>
    <col min="20" max="20" width="10.375" bestFit="1" customWidth="1"/>
    <col min="21" max="22" width="11.625" bestFit="1" customWidth="1"/>
    <col min="23" max="23" width="8.5" bestFit="1" customWidth="1"/>
    <col min="24" max="24" width="9.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63" t="s">
        <v>199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</row>
    <row r="2" spans="1:28" ht="30" customHeight="1" x14ac:dyDescent="0.3">
      <c r="A2" s="76" t="s">
        <v>212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</row>
    <row r="3" spans="1:28" ht="30" customHeight="1" x14ac:dyDescent="0.3">
      <c r="A3" s="72" t="s">
        <v>44</v>
      </c>
      <c r="B3" s="72" t="s">
        <v>174</v>
      </c>
      <c r="C3" s="72" t="s">
        <v>146</v>
      </c>
      <c r="D3" s="72" t="s">
        <v>2</v>
      </c>
      <c r="E3" s="72" t="s">
        <v>17</v>
      </c>
      <c r="F3" s="72"/>
      <c r="G3" s="72"/>
      <c r="H3" s="72"/>
      <c r="I3" s="72"/>
      <c r="J3" s="72"/>
      <c r="K3" s="72"/>
      <c r="L3" s="72"/>
      <c r="M3" s="72"/>
      <c r="N3" s="72"/>
      <c r="O3" s="72"/>
      <c r="P3" s="72" t="s">
        <v>74</v>
      </c>
      <c r="Q3" s="72" t="s">
        <v>93</v>
      </c>
      <c r="R3" s="72"/>
      <c r="S3" s="72"/>
      <c r="T3" s="72"/>
      <c r="U3" s="72"/>
      <c r="V3" s="72"/>
      <c r="W3" s="72" t="s">
        <v>68</v>
      </c>
      <c r="X3" s="72" t="s">
        <v>13</v>
      </c>
      <c r="Y3" s="64" t="s">
        <v>66</v>
      </c>
      <c r="Z3" s="64" t="s">
        <v>82</v>
      </c>
      <c r="AA3" s="64" t="s">
        <v>89</v>
      </c>
      <c r="AB3" s="64" t="s">
        <v>53</v>
      </c>
    </row>
    <row r="4" spans="1:28" ht="30" customHeight="1" x14ac:dyDescent="0.3">
      <c r="A4" s="72"/>
      <c r="B4" s="72"/>
      <c r="C4" s="72"/>
      <c r="D4" s="72"/>
      <c r="E4" s="2" t="s">
        <v>92</v>
      </c>
      <c r="F4" s="2" t="s">
        <v>70</v>
      </c>
      <c r="G4" s="2" t="s">
        <v>75</v>
      </c>
      <c r="H4" s="2" t="s">
        <v>70</v>
      </c>
      <c r="I4" s="2" t="s">
        <v>87</v>
      </c>
      <c r="J4" s="2" t="s">
        <v>70</v>
      </c>
      <c r="K4" s="2" t="s">
        <v>69</v>
      </c>
      <c r="L4" s="2" t="s">
        <v>70</v>
      </c>
      <c r="M4" s="2" t="s">
        <v>71</v>
      </c>
      <c r="N4" s="2" t="s">
        <v>70</v>
      </c>
      <c r="O4" s="2" t="s">
        <v>80</v>
      </c>
      <c r="P4" s="72"/>
      <c r="Q4" s="2" t="s">
        <v>92</v>
      </c>
      <c r="R4" s="2" t="s">
        <v>75</v>
      </c>
      <c r="S4" s="2" t="s">
        <v>87</v>
      </c>
      <c r="T4" s="2" t="s">
        <v>69</v>
      </c>
      <c r="U4" s="2" t="s">
        <v>71</v>
      </c>
      <c r="V4" s="2" t="s">
        <v>80</v>
      </c>
      <c r="W4" s="72"/>
      <c r="X4" s="72"/>
      <c r="Y4" s="64"/>
      <c r="Z4" s="64"/>
      <c r="AA4" s="64"/>
      <c r="AB4" s="64"/>
    </row>
    <row r="5" spans="1:28" ht="30" customHeight="1" x14ac:dyDescent="0.3">
      <c r="A5" s="3" t="s">
        <v>108</v>
      </c>
      <c r="B5" s="3" t="s">
        <v>35</v>
      </c>
      <c r="C5" s="3" t="s">
        <v>129</v>
      </c>
      <c r="D5" s="15" t="s">
        <v>132</v>
      </c>
      <c r="E5" s="16">
        <v>0</v>
      </c>
      <c r="F5" s="3" t="s">
        <v>122</v>
      </c>
      <c r="G5" s="16">
        <v>0</v>
      </c>
      <c r="H5" s="3" t="s">
        <v>85</v>
      </c>
      <c r="I5" s="16">
        <v>0</v>
      </c>
      <c r="J5" s="3" t="s">
        <v>122</v>
      </c>
      <c r="K5" s="16">
        <v>0</v>
      </c>
      <c r="L5" s="3" t="s">
        <v>122</v>
      </c>
      <c r="M5" s="16">
        <v>0</v>
      </c>
      <c r="N5" s="3" t="s">
        <v>122</v>
      </c>
      <c r="O5" s="16">
        <v>0</v>
      </c>
      <c r="P5" s="16">
        <v>0</v>
      </c>
      <c r="Q5" s="16">
        <v>0</v>
      </c>
      <c r="R5" s="16">
        <v>550000</v>
      </c>
      <c r="S5" s="16">
        <v>0</v>
      </c>
      <c r="T5" s="16">
        <v>0</v>
      </c>
      <c r="U5" s="16">
        <v>0</v>
      </c>
      <c r="V5" s="16">
        <f>SMALL(Q5:U5,COUNTIF(Q5:U5,0)+1)</f>
        <v>550000</v>
      </c>
      <c r="W5" s="3" t="s">
        <v>72</v>
      </c>
      <c r="X5" s="3" t="s">
        <v>122</v>
      </c>
      <c r="Y5" s="1" t="s">
        <v>122</v>
      </c>
      <c r="Z5" s="1" t="s">
        <v>122</v>
      </c>
      <c r="AA5" s="17"/>
      <c r="AB5" s="1" t="s">
        <v>122</v>
      </c>
    </row>
    <row r="6" spans="1:28" ht="30" customHeight="1" x14ac:dyDescent="0.3">
      <c r="A6" s="3" t="s">
        <v>105</v>
      </c>
      <c r="B6" s="3" t="s">
        <v>34</v>
      </c>
      <c r="C6" s="3" t="s">
        <v>41</v>
      </c>
      <c r="D6" s="15" t="s">
        <v>124</v>
      </c>
      <c r="E6" s="16">
        <v>0</v>
      </c>
      <c r="F6" s="3" t="s">
        <v>122</v>
      </c>
      <c r="G6" s="16">
        <v>0</v>
      </c>
      <c r="H6" s="3" t="s">
        <v>122</v>
      </c>
      <c r="I6" s="16">
        <v>0</v>
      </c>
      <c r="J6" s="3" t="s">
        <v>122</v>
      </c>
      <c r="K6" s="16">
        <v>0</v>
      </c>
      <c r="L6" s="3" t="s">
        <v>122</v>
      </c>
      <c r="M6" s="16">
        <v>0</v>
      </c>
      <c r="N6" s="3" t="s">
        <v>122</v>
      </c>
      <c r="O6" s="16">
        <v>0</v>
      </c>
      <c r="P6" s="16">
        <v>138989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3" t="s">
        <v>94</v>
      </c>
      <c r="X6" s="3" t="s">
        <v>122</v>
      </c>
      <c r="Y6" s="1" t="s">
        <v>157</v>
      </c>
      <c r="Z6" s="1" t="s">
        <v>122</v>
      </c>
      <c r="AA6" s="17"/>
      <c r="AB6" s="1" t="s">
        <v>122</v>
      </c>
    </row>
    <row r="7" spans="1:28" ht="30" customHeight="1" x14ac:dyDescent="0.3">
      <c r="A7" s="3" t="s">
        <v>106</v>
      </c>
      <c r="B7" s="3" t="s">
        <v>183</v>
      </c>
      <c r="C7" s="3" t="s">
        <v>122</v>
      </c>
      <c r="D7" s="15" t="s">
        <v>131</v>
      </c>
      <c r="E7" s="16">
        <v>0</v>
      </c>
      <c r="F7" s="3" t="s">
        <v>122</v>
      </c>
      <c r="G7" s="16">
        <v>0</v>
      </c>
      <c r="H7" s="3" t="s">
        <v>122</v>
      </c>
      <c r="I7" s="16">
        <v>0</v>
      </c>
      <c r="J7" s="3" t="s">
        <v>122</v>
      </c>
      <c r="K7" s="16">
        <v>0</v>
      </c>
      <c r="L7" s="3" t="s">
        <v>122</v>
      </c>
      <c r="M7" s="16">
        <v>18000</v>
      </c>
      <c r="N7" s="3" t="s">
        <v>122</v>
      </c>
      <c r="O7" s="16">
        <f>SMALL(E7:M7,COUNTIF(E7:M7,0)+1)</f>
        <v>18000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3" t="s">
        <v>103</v>
      </c>
      <c r="X7" s="3" t="s">
        <v>52</v>
      </c>
      <c r="Y7" s="1" t="s">
        <v>122</v>
      </c>
      <c r="Z7" s="1" t="s">
        <v>122</v>
      </c>
      <c r="AA7" s="17"/>
      <c r="AB7" s="1" t="s">
        <v>122</v>
      </c>
    </row>
    <row r="8" spans="1:28" ht="30" customHeight="1" x14ac:dyDescent="0.3">
      <c r="A8" s="3" t="s">
        <v>107</v>
      </c>
      <c r="B8" s="3" t="s">
        <v>186</v>
      </c>
      <c r="C8" s="3" t="s">
        <v>122</v>
      </c>
      <c r="D8" s="15" t="s">
        <v>131</v>
      </c>
      <c r="E8" s="16">
        <v>0</v>
      </c>
      <c r="F8" s="3" t="s">
        <v>122</v>
      </c>
      <c r="G8" s="16">
        <v>0</v>
      </c>
      <c r="H8" s="3" t="s">
        <v>122</v>
      </c>
      <c r="I8" s="16">
        <v>0</v>
      </c>
      <c r="J8" s="3" t="s">
        <v>122</v>
      </c>
      <c r="K8" s="16">
        <v>0</v>
      </c>
      <c r="L8" s="3" t="s">
        <v>122</v>
      </c>
      <c r="M8" s="16">
        <v>52500</v>
      </c>
      <c r="N8" s="3" t="s">
        <v>122</v>
      </c>
      <c r="O8" s="16">
        <f>SMALL(E8:M8,COUNTIF(E8:M8,0)+1)</f>
        <v>52500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3" t="s">
        <v>96</v>
      </c>
      <c r="X8" s="3" t="s">
        <v>52</v>
      </c>
      <c r="Y8" s="1" t="s">
        <v>122</v>
      </c>
      <c r="Z8" s="1" t="s">
        <v>122</v>
      </c>
      <c r="AA8" s="17"/>
      <c r="AB8" s="1" t="s">
        <v>122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7" type="noConversion"/>
  <pageMargins left="0.78694444894790649" right="0" top="0.39347222447395325" bottom="0.39347222447395325" header="0" footer="0"/>
  <pageSetup paperSize="9" scale="4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:M30"/>
  <sheetViews>
    <sheetView zoomScaleNormal="100" zoomScaleSheetLayoutView="75" workbookViewId="0">
      <selection activeCell="H4" sqref="H4"/>
    </sheetView>
  </sheetViews>
  <sheetFormatPr defaultColWidth="9" defaultRowHeight="16.5" x14ac:dyDescent="0.3"/>
  <sheetData>
    <row r="1" spans="1:7" x14ac:dyDescent="0.3">
      <c r="A1" t="s">
        <v>210</v>
      </c>
    </row>
    <row r="2" spans="1:7" x14ac:dyDescent="0.3">
      <c r="A2" s="1" t="s">
        <v>95</v>
      </c>
      <c r="B2" t="s">
        <v>142</v>
      </c>
      <c r="C2" s="1" t="s">
        <v>143</v>
      </c>
    </row>
    <row r="3" spans="1:7" x14ac:dyDescent="0.3">
      <c r="A3" s="1" t="s">
        <v>104</v>
      </c>
      <c r="B3" t="s">
        <v>121</v>
      </c>
    </row>
    <row r="4" spans="1:7" x14ac:dyDescent="0.3">
      <c r="A4" s="1" t="s">
        <v>79</v>
      </c>
      <c r="B4">
        <v>5</v>
      </c>
    </row>
    <row r="5" spans="1:7" x14ac:dyDescent="0.3">
      <c r="A5" s="1" t="s">
        <v>90</v>
      </c>
      <c r="B5">
        <v>5</v>
      </c>
    </row>
    <row r="6" spans="1:7" x14ac:dyDescent="0.3">
      <c r="A6" s="1" t="s">
        <v>76</v>
      </c>
      <c r="B6" t="s">
        <v>208</v>
      </c>
    </row>
    <row r="7" spans="1:7" x14ac:dyDescent="0.3">
      <c r="A7" s="1" t="s">
        <v>190</v>
      </c>
      <c r="B7" t="s">
        <v>140</v>
      </c>
      <c r="C7" t="s">
        <v>159</v>
      </c>
    </row>
    <row r="8" spans="1:7" x14ac:dyDescent="0.3">
      <c r="A8" s="1" t="s">
        <v>185</v>
      </c>
      <c r="B8" t="s">
        <v>140</v>
      </c>
      <c r="C8">
        <v>2</v>
      </c>
    </row>
    <row r="9" spans="1:7" x14ac:dyDescent="0.3">
      <c r="A9" s="1" t="s">
        <v>144</v>
      </c>
      <c r="B9" t="s">
        <v>92</v>
      </c>
      <c r="C9" t="s">
        <v>75</v>
      </c>
      <c r="D9" t="s">
        <v>87</v>
      </c>
      <c r="E9" t="s">
        <v>69</v>
      </c>
      <c r="F9" t="s">
        <v>71</v>
      </c>
      <c r="G9" t="s">
        <v>55</v>
      </c>
    </row>
    <row r="10" spans="1:7" x14ac:dyDescent="0.3">
      <c r="A10" s="1" t="s">
        <v>128</v>
      </c>
      <c r="B10">
        <v>1157</v>
      </c>
      <c r="C10">
        <v>0</v>
      </c>
      <c r="D10">
        <v>0</v>
      </c>
    </row>
    <row r="11" spans="1:7" x14ac:dyDescent="0.3">
      <c r="A11" s="1" t="s">
        <v>84</v>
      </c>
      <c r="B11" t="s">
        <v>133</v>
      </c>
      <c r="C11">
        <v>4</v>
      </c>
    </row>
    <row r="12" spans="1:7" x14ac:dyDescent="0.3">
      <c r="A12" s="1" t="s">
        <v>200</v>
      </c>
      <c r="B12" t="s">
        <v>133</v>
      </c>
      <c r="C12">
        <v>4</v>
      </c>
    </row>
    <row r="13" spans="1:7" x14ac:dyDescent="0.3">
      <c r="A13" s="1" t="s">
        <v>203</v>
      </c>
      <c r="B13" t="s">
        <v>133</v>
      </c>
      <c r="C13">
        <v>3</v>
      </c>
    </row>
    <row r="14" spans="1:7" x14ac:dyDescent="0.3">
      <c r="A14" s="1" t="s">
        <v>100</v>
      </c>
      <c r="B14" t="s">
        <v>140</v>
      </c>
      <c r="C14">
        <v>5</v>
      </c>
    </row>
    <row r="15" spans="1:7" x14ac:dyDescent="0.3">
      <c r="A15" s="1" t="s">
        <v>188</v>
      </c>
      <c r="B15" t="s">
        <v>142</v>
      </c>
      <c r="C15" t="s">
        <v>162</v>
      </c>
      <c r="D15" t="s">
        <v>162</v>
      </c>
      <c r="E15" t="s">
        <v>162</v>
      </c>
      <c r="F15">
        <v>1</v>
      </c>
    </row>
    <row r="16" spans="1:7" x14ac:dyDescent="0.3">
      <c r="A16" s="1" t="s">
        <v>191</v>
      </c>
      <c r="B16">
        <v>1.1100000000000001</v>
      </c>
      <c r="C16">
        <v>1.1200000000000001</v>
      </c>
    </row>
    <row r="17" spans="1:13" x14ac:dyDescent="0.3">
      <c r="A17" s="1" t="s">
        <v>195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202</v>
      </c>
      <c r="B18">
        <v>1.25</v>
      </c>
      <c r="C18">
        <v>1.071</v>
      </c>
    </row>
    <row r="19" spans="1:13" x14ac:dyDescent="0.3">
      <c r="A19" s="1" t="s">
        <v>160</v>
      </c>
    </row>
    <row r="20" spans="1:13" x14ac:dyDescent="0.3">
      <c r="A20" s="1" t="s">
        <v>197</v>
      </c>
      <c r="B20" s="1" t="s">
        <v>140</v>
      </c>
      <c r="C20">
        <v>1</v>
      </c>
    </row>
    <row r="21" spans="1:13" x14ac:dyDescent="0.3">
      <c r="A21" t="s">
        <v>152</v>
      </c>
      <c r="B21" t="s">
        <v>97</v>
      </c>
      <c r="C21" t="s">
        <v>101</v>
      </c>
    </row>
    <row r="22" spans="1:13" x14ac:dyDescent="0.3">
      <c r="A22">
        <v>1</v>
      </c>
      <c r="B22" s="1" t="s">
        <v>193</v>
      </c>
      <c r="C22" s="1" t="s">
        <v>145</v>
      </c>
    </row>
    <row r="23" spans="1:13" x14ac:dyDescent="0.3">
      <c r="A23">
        <v>2</v>
      </c>
      <c r="B23" s="1" t="s">
        <v>207</v>
      </c>
      <c r="C23" s="1" t="s">
        <v>126</v>
      </c>
    </row>
    <row r="24" spans="1:13" x14ac:dyDescent="0.3">
      <c r="A24">
        <v>3</v>
      </c>
      <c r="B24" s="1" t="s">
        <v>198</v>
      </c>
      <c r="C24" s="1" t="s">
        <v>135</v>
      </c>
    </row>
    <row r="25" spans="1:13" x14ac:dyDescent="0.3">
      <c r="A25">
        <v>4</v>
      </c>
      <c r="B25" s="1" t="s">
        <v>102</v>
      </c>
      <c r="C25" s="1" t="s">
        <v>134</v>
      </c>
    </row>
    <row r="26" spans="1:13" x14ac:dyDescent="0.3">
      <c r="A26">
        <v>5</v>
      </c>
      <c r="B26" s="1" t="s">
        <v>196</v>
      </c>
      <c r="C26" s="1" t="s">
        <v>122</v>
      </c>
    </row>
    <row r="27" spans="1:13" x14ac:dyDescent="0.3">
      <c r="A27">
        <v>6</v>
      </c>
      <c r="B27" s="1" t="s">
        <v>192</v>
      </c>
      <c r="C27" s="1" t="s">
        <v>122</v>
      </c>
    </row>
    <row r="28" spans="1:13" x14ac:dyDescent="0.3">
      <c r="A28">
        <v>7</v>
      </c>
      <c r="B28" s="1" t="s">
        <v>204</v>
      </c>
      <c r="C28" s="1" t="s">
        <v>122</v>
      </c>
    </row>
    <row r="29" spans="1:13" x14ac:dyDescent="0.3">
      <c r="A29">
        <v>8</v>
      </c>
      <c r="B29" s="1" t="s">
        <v>194</v>
      </c>
      <c r="C29" s="1" t="s">
        <v>122</v>
      </c>
    </row>
    <row r="30" spans="1:13" x14ac:dyDescent="0.3">
      <c r="A30">
        <v>9</v>
      </c>
      <c r="B30" s="1" t="s">
        <v>205</v>
      </c>
      <c r="C30" s="1" t="s">
        <v>122</v>
      </c>
    </row>
  </sheetData>
  <phoneticPr fontId="7" type="noConversion"/>
  <pageMargins left="0.69972223043441772" right="0.69972223043441772" top="0.75" bottom="0.75" header="0.30000001192092896" footer="0.30000001192092896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2479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12</vt:i4>
      </vt:variant>
    </vt:vector>
  </HeadingPairs>
  <TitlesOfParts>
    <vt:vector size="19" baseType="lpstr">
      <vt:lpstr>공종별내역서</vt:lpstr>
      <vt:lpstr>일위대가목록</vt:lpstr>
      <vt:lpstr>일위대가</vt:lpstr>
      <vt:lpstr>중기단가목록</vt:lpstr>
      <vt:lpstr>중기단가산출서</vt:lpstr>
      <vt:lpstr>단가대비표</vt:lpstr>
      <vt:lpstr> 공사설정 </vt:lpstr>
      <vt:lpstr>공종별내역서!Print_Area</vt:lpstr>
      <vt:lpstr>단가대비표!Print_Area</vt:lpstr>
      <vt:lpstr>일위대가!Print_Area</vt:lpstr>
      <vt:lpstr>일위대가목록!Print_Area</vt:lpstr>
      <vt:lpstr>중기단가목록!Print_Area</vt:lpstr>
      <vt:lpstr>중기단가산출서!Print_Area</vt:lpstr>
      <vt:lpstr>공종별내역서!Print_Titles</vt:lpstr>
      <vt:lpstr>단가대비표!Print_Titles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박재영</cp:lastModifiedBy>
  <cp:revision>22</cp:revision>
  <cp:lastPrinted>2024-05-02T04:10:57Z</cp:lastPrinted>
  <dcterms:created xsi:type="dcterms:W3CDTF">2020-10-19T05:33:59Z</dcterms:created>
  <dcterms:modified xsi:type="dcterms:W3CDTF">2024-05-02T04:11:12Z</dcterms:modified>
  <cp:version>1000.0100.01</cp:version>
</cp:coreProperties>
</file>